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U:\2019\Informe IAM 2017\1915-1916 material\"/>
    </mc:Choice>
  </mc:AlternateContent>
  <bookViews>
    <workbookView showHorizontalScroll="0" showVerticalScroll="0" showSheetTabs="0" xWindow="-15" yWindow="-15" windowWidth="19170" windowHeight="6255" tabRatio="898" firstSheet="1" activeTab="1"/>
  </bookViews>
  <sheets>
    <sheet name="Poblaciones" sheetId="81" state="hidden" r:id="rId1"/>
    <sheet name="ÍNDICE" sheetId="14" r:id="rId2"/>
    <sheet name="ÍNDICE SCACEST" sheetId="44" r:id="rId3"/>
    <sheet name="PCV" sheetId="37" r:id="rId4"/>
    <sheet name="PCVS" sheetId="73" r:id="rId5"/>
    <sheet name="PCVA(2)" sheetId="85" r:id="rId6"/>
    <sheet name="PCVA" sheetId="68" r:id="rId7"/>
    <sheet name="SCACEST" sheetId="42" r:id="rId8"/>
    <sheet name="SCACESTS" sheetId="87" r:id="rId9"/>
    <sheet name="SCACESTSA" sheetId="88" r:id="rId10"/>
    <sheet name="SCASEST" sheetId="40" r:id="rId11"/>
    <sheet name="SCASESTS" sheetId="74" r:id="rId12"/>
    <sheet name="CIC" sheetId="41" r:id="rId13"/>
    <sheet name="CICS" sheetId="75" r:id="rId14"/>
    <sheet name="IP" sheetId="66" r:id="rId15"/>
    <sheet name="IPS" sheetId="80" r:id="rId16"/>
    <sheet name="01" sheetId="43" r:id="rId17"/>
    <sheet name="02" sheetId="45" r:id="rId18"/>
    <sheet name="03" sheetId="46" r:id="rId19"/>
    <sheet name="04" sheetId="47" r:id="rId20"/>
    <sheet name="05" sheetId="48" r:id="rId21"/>
    <sheet name="06" sheetId="49" r:id="rId22"/>
    <sheet name="07" sheetId="50" r:id="rId23"/>
    <sheet name="08" sheetId="51" r:id="rId24"/>
    <sheet name="09" sheetId="52" r:id="rId25"/>
    <sheet name="HVA" sheetId="56" r:id="rId26"/>
    <sheet name="CHC" sheetId="57" r:id="rId27"/>
    <sheet name="HRM" sheetId="59" r:id="rId28"/>
    <sheet name="HCN" sheetId="58" r:id="rId29"/>
    <sheet name="HVC" sheetId="60" r:id="rId30"/>
    <sheet name="HMM" sheetId="61" r:id="rId31"/>
    <sheet name="HRS" sheetId="62" r:id="rId32"/>
    <sheet name="HLA" sheetId="63" r:id="rId33"/>
    <sheet name="HLG" sheetId="64" r:id="rId34"/>
    <sheet name="CON" sheetId="54" r:id="rId35"/>
    <sheet name="Poblacs" sheetId="82" r:id="rId36"/>
  </sheets>
  <definedNames>
    <definedName name="_xlnm.Print_Area" localSheetId="16">'01'!$A$1:$N$32</definedName>
    <definedName name="_xlnm.Print_Area" localSheetId="17">'02'!$A$1:$N$32</definedName>
    <definedName name="_xlnm.Print_Area" localSheetId="18">'03'!$A$1:$N$34</definedName>
    <definedName name="_xlnm.Print_Area" localSheetId="19">'04'!$A$1:$N$32</definedName>
    <definedName name="_xlnm.Print_Area" localSheetId="20">'05'!$A$1:$N$34</definedName>
    <definedName name="_xlnm.Print_Area" localSheetId="21">'06'!$A$1:$N$32</definedName>
    <definedName name="_xlnm.Print_Area" localSheetId="22">'07'!$A$1:$N$32</definedName>
    <definedName name="_xlnm.Print_Area" localSheetId="23">'08'!$A$1:$N$32</definedName>
    <definedName name="_xlnm.Print_Area" localSheetId="24">'09'!$A$1:$N$32</definedName>
    <definedName name="_xlnm.Print_Area" localSheetId="26">CHC!$A$1:$N$30</definedName>
    <definedName name="_xlnm.Print_Area" localSheetId="12">CIC!$A$1:$N$41</definedName>
    <definedName name="_xlnm.Print_Area" localSheetId="13">CICS!$A$1:$C$39</definedName>
    <definedName name="_xlnm.Print_Area" localSheetId="34">CON!$A$1:$N$31</definedName>
    <definedName name="_xlnm.Print_Area" localSheetId="28">HCN!$A$1:$N$30</definedName>
    <definedName name="_xlnm.Print_Area" localSheetId="32">HLA!$A$1:$N$30</definedName>
    <definedName name="_xlnm.Print_Area" localSheetId="33">HLG!$A$1:$N$30</definedName>
    <definedName name="_xlnm.Print_Area" localSheetId="30">HMM!$A$1:$N$30</definedName>
    <definedName name="_xlnm.Print_Area" localSheetId="27">HRM!$A$1:$N$30</definedName>
    <definedName name="_xlnm.Print_Area" localSheetId="31">HRS!$A$1:$N$30</definedName>
    <definedName name="_xlnm.Print_Area" localSheetId="25">HVA!$A$1:$N$37</definedName>
    <definedName name="_xlnm.Print_Area" localSheetId="29">HVC!$A$1:$N$30</definedName>
    <definedName name="_xlnm.Print_Area" localSheetId="2">'ÍNDICE SCACEST'!$A$1:$F$30</definedName>
    <definedName name="_xlnm.Print_Area" localSheetId="14">IP!$A$1:$N$36</definedName>
    <definedName name="_xlnm.Print_Area" localSheetId="15">IPS!$A$1:$C$35</definedName>
    <definedName name="_xlnm.Print_Area" localSheetId="7">SCACEST!$A$1:$N$36</definedName>
    <definedName name="_xlnm.Print_Area" localSheetId="10">SCASEST!$A$1:$N$39</definedName>
    <definedName name="_xlnm.Print_Area" localSheetId="11">SCASESTS!$A$1:$C$38</definedName>
  </definedNames>
  <calcPr calcId="152511"/>
</workbook>
</file>

<file path=xl/calcChain.xml><?xml version="1.0" encoding="utf-8"?>
<calcChain xmlns="http://schemas.openxmlformats.org/spreadsheetml/2006/main">
  <c r="Y24" i="85" l="1"/>
  <c r="M24" i="85"/>
  <c r="Y23" i="85"/>
  <c r="M23" i="85"/>
  <c r="Y22" i="85"/>
  <c r="M22" i="85"/>
  <c r="Y21" i="85"/>
  <c r="M21" i="85"/>
  <c r="Y20" i="85"/>
  <c r="M20" i="85"/>
  <c r="Y19" i="85"/>
  <c r="M19" i="85"/>
  <c r="Y18" i="85"/>
  <c r="M18" i="85"/>
  <c r="Y17" i="85"/>
  <c r="M17" i="85"/>
  <c r="Y16" i="85"/>
  <c r="M16" i="85"/>
  <c r="Y15" i="85"/>
  <c r="M15" i="85"/>
  <c r="Y14" i="85"/>
  <c r="M14" i="85"/>
  <c r="Y13" i="85"/>
  <c r="M13" i="85"/>
  <c r="Y12" i="85"/>
  <c r="M12" i="85"/>
  <c r="Y11" i="85"/>
  <c r="M11" i="85"/>
  <c r="Y10" i="85"/>
  <c r="M10" i="85"/>
  <c r="Y9" i="85"/>
  <c r="M9" i="85"/>
  <c r="P77" i="73"/>
  <c r="I77" i="73"/>
  <c r="P76" i="73"/>
  <c r="I76" i="73"/>
  <c r="P75" i="73"/>
  <c r="I75" i="73"/>
  <c r="P74" i="73"/>
  <c r="I74" i="73"/>
  <c r="P73" i="73"/>
  <c r="I73" i="73"/>
  <c r="P71" i="73"/>
  <c r="I71" i="73"/>
  <c r="P70" i="73"/>
  <c r="I70" i="73"/>
  <c r="P69" i="73"/>
  <c r="I69" i="73"/>
  <c r="P68" i="73"/>
  <c r="I68" i="73"/>
  <c r="P67" i="73"/>
  <c r="I67" i="73"/>
  <c r="P66" i="73"/>
  <c r="I66" i="73"/>
  <c r="P64" i="73"/>
  <c r="I64" i="73"/>
  <c r="P63" i="73"/>
  <c r="I63" i="73"/>
  <c r="P62" i="73"/>
  <c r="I62" i="73"/>
  <c r="M37" i="73"/>
  <c r="M34" i="73"/>
  <c r="M33" i="73"/>
  <c r="M32" i="73"/>
  <c r="M31" i="73"/>
  <c r="M28" i="73"/>
  <c r="M26" i="73"/>
  <c r="M25" i="73"/>
  <c r="M20" i="73"/>
  <c r="M19" i="73"/>
  <c r="M18" i="73"/>
  <c r="M17" i="73"/>
  <c r="M16" i="73"/>
  <c r="M14" i="73"/>
  <c r="M13" i="73"/>
  <c r="R60" i="37" l="1"/>
  <c r="S60" i="37"/>
  <c r="Q60" i="37"/>
  <c r="P11" i="40"/>
  <c r="Q11" i="40"/>
  <c r="R11" i="40"/>
  <c r="S11" i="40"/>
  <c r="O11" i="40"/>
  <c r="P12" i="66"/>
  <c r="Q12" i="66"/>
  <c r="R12" i="66"/>
  <c r="S12" i="66"/>
  <c r="O12" i="66"/>
  <c r="P13" i="41"/>
  <c r="Q13" i="41"/>
  <c r="R13" i="41"/>
  <c r="S13" i="41"/>
  <c r="O13" i="41"/>
  <c r="P8" i="52"/>
  <c r="Q8" i="52"/>
  <c r="R8" i="52"/>
  <c r="S8" i="52"/>
  <c r="O8" i="52"/>
  <c r="P8" i="51"/>
  <c r="Q8" i="51"/>
  <c r="R8" i="51"/>
  <c r="S8" i="51"/>
  <c r="O8" i="51"/>
  <c r="P8" i="50"/>
  <c r="Q8" i="50"/>
  <c r="R8" i="50"/>
  <c r="S8" i="50"/>
  <c r="O8" i="50"/>
  <c r="P8" i="49"/>
  <c r="Q8" i="49"/>
  <c r="R8" i="49"/>
  <c r="S8" i="49"/>
  <c r="O8" i="49"/>
  <c r="P8" i="48"/>
  <c r="Q8" i="48"/>
  <c r="R8" i="48"/>
  <c r="S8" i="48"/>
  <c r="O8" i="48"/>
  <c r="P8" i="47"/>
  <c r="Q8" i="47"/>
  <c r="R8" i="47"/>
  <c r="S8" i="47"/>
  <c r="O8" i="47"/>
  <c r="P8" i="46"/>
  <c r="Q8" i="46"/>
  <c r="R8" i="46"/>
  <c r="S8" i="46"/>
  <c r="O8" i="46"/>
  <c r="P8" i="45"/>
  <c r="Q8" i="45"/>
  <c r="R8" i="45"/>
  <c r="S8" i="45"/>
  <c r="O8" i="45"/>
  <c r="P8" i="43"/>
  <c r="Q8" i="43"/>
  <c r="R8" i="43"/>
  <c r="S8" i="43"/>
  <c r="O8" i="43"/>
  <c r="Q8" i="64"/>
  <c r="R8" i="64"/>
  <c r="S8" i="64"/>
  <c r="Q8" i="63"/>
  <c r="R8" i="63"/>
  <c r="S8" i="63"/>
  <c r="Q8" i="62"/>
  <c r="R8" i="62"/>
  <c r="S8" i="62"/>
  <c r="Q8" i="58"/>
  <c r="R8" i="58"/>
  <c r="S8" i="58"/>
  <c r="Q8" i="60"/>
  <c r="R8" i="60"/>
  <c r="S8" i="60"/>
  <c r="Q8" i="61"/>
  <c r="R8" i="61"/>
  <c r="S8" i="61"/>
  <c r="Q8" i="59"/>
  <c r="R8" i="59"/>
  <c r="S8" i="59"/>
  <c r="Q8" i="57"/>
  <c r="R8" i="57"/>
  <c r="S8" i="57"/>
  <c r="Q8" i="56"/>
  <c r="R8" i="56"/>
  <c r="S8" i="56"/>
  <c r="M28" i="82"/>
  <c r="K14" i="82"/>
  <c r="H14" i="82"/>
  <c r="E14" i="82"/>
  <c r="T10" i="82"/>
  <c r="T9" i="82"/>
  <c r="T8" i="82"/>
  <c r="T7" i="82"/>
  <c r="T6" i="82"/>
  <c r="T5" i="82"/>
  <c r="T4" i="82"/>
  <c r="T3" i="82"/>
  <c r="T2" i="82"/>
  <c r="P10" i="82"/>
  <c r="P9" i="82"/>
  <c r="P8" i="82"/>
  <c r="P7" i="82"/>
  <c r="P6" i="82"/>
  <c r="P5" i="82"/>
  <c r="P4" i="82"/>
  <c r="P3" i="82"/>
  <c r="P2" i="82"/>
  <c r="G20" i="73"/>
  <c r="P8" i="64"/>
  <c r="P8" i="61"/>
  <c r="P8" i="59"/>
  <c r="P8" i="60"/>
  <c r="P8" i="63"/>
  <c r="P8" i="57"/>
  <c r="P8" i="58"/>
  <c r="P8" i="62"/>
  <c r="P8" i="56"/>
  <c r="O10" i="66"/>
  <c r="O11" i="66"/>
  <c r="F176" i="81"/>
  <c r="G176" i="81"/>
  <c r="H176" i="81"/>
  <c r="I176" i="81"/>
  <c r="J176" i="81"/>
  <c r="K176" i="81"/>
  <c r="L176" i="81"/>
  <c r="M176" i="81"/>
  <c r="N176" i="81"/>
  <c r="O176" i="81"/>
  <c r="P176" i="81"/>
  <c r="F313" i="81"/>
  <c r="G313" i="81"/>
  <c r="H313" i="81"/>
  <c r="I313" i="81"/>
  <c r="J313" i="81"/>
  <c r="K313" i="81"/>
  <c r="L313" i="81"/>
  <c r="M313" i="81"/>
  <c r="N313" i="81"/>
  <c r="O313" i="81"/>
  <c r="P313" i="81"/>
  <c r="F312" i="81"/>
  <c r="G312" i="81"/>
  <c r="H312" i="81"/>
  <c r="I312" i="81"/>
  <c r="J312" i="81"/>
  <c r="K312" i="81"/>
  <c r="L312" i="81"/>
  <c r="M312" i="81"/>
  <c r="P312" i="81"/>
  <c r="P316" i="81"/>
  <c r="N312" i="81"/>
  <c r="O312" i="81"/>
  <c r="F311" i="81"/>
  <c r="G311" i="81"/>
  <c r="H311" i="81"/>
  <c r="I311" i="81"/>
  <c r="J311" i="81"/>
  <c r="K311" i="81"/>
  <c r="L311" i="81"/>
  <c r="M311" i="81"/>
  <c r="N311" i="81"/>
  <c r="O311" i="81"/>
  <c r="P311" i="81"/>
  <c r="P315" i="81"/>
  <c r="P318" i="81"/>
  <c r="F310" i="81"/>
  <c r="G310" i="81"/>
  <c r="H310" i="81"/>
  <c r="I310" i="81"/>
  <c r="J310" i="81"/>
  <c r="K310" i="81"/>
  <c r="L310" i="81"/>
  <c r="M310" i="81"/>
  <c r="N310" i="81"/>
  <c r="O310" i="81"/>
  <c r="P310" i="81"/>
  <c r="P307" i="81"/>
  <c r="P306" i="81"/>
  <c r="P300" i="81"/>
  <c r="P299" i="81"/>
  <c r="P298" i="81"/>
  <c r="P297" i="81"/>
  <c r="P294" i="81"/>
  <c r="P293" i="81"/>
  <c r="F287" i="81"/>
  <c r="G287" i="81"/>
  <c r="H287" i="81"/>
  <c r="I287" i="81"/>
  <c r="J287" i="81"/>
  <c r="K287" i="81"/>
  <c r="L287" i="81"/>
  <c r="M287" i="81"/>
  <c r="N287" i="81"/>
  <c r="O287" i="81"/>
  <c r="P287" i="81"/>
  <c r="F286" i="81"/>
  <c r="G286" i="81"/>
  <c r="H286" i="81"/>
  <c r="I286" i="81"/>
  <c r="J286" i="81"/>
  <c r="K286" i="81"/>
  <c r="L286" i="81"/>
  <c r="M286" i="81"/>
  <c r="N286" i="81"/>
  <c r="O286" i="81"/>
  <c r="P286" i="81"/>
  <c r="F285" i="81"/>
  <c r="G285" i="81"/>
  <c r="H285" i="81"/>
  <c r="I285" i="81"/>
  <c r="J285" i="81"/>
  <c r="K285" i="81"/>
  <c r="L285" i="81"/>
  <c r="M285" i="81"/>
  <c r="N285" i="81"/>
  <c r="O285" i="81"/>
  <c r="P285" i="81"/>
  <c r="F284" i="81"/>
  <c r="G284" i="81"/>
  <c r="H284" i="81"/>
  <c r="I284" i="81"/>
  <c r="J284" i="81"/>
  <c r="K284" i="81"/>
  <c r="L284" i="81"/>
  <c r="M284" i="81"/>
  <c r="N284" i="81"/>
  <c r="O284" i="81"/>
  <c r="P284" i="81"/>
  <c r="P281" i="81"/>
  <c r="P280" i="81"/>
  <c r="F274" i="81"/>
  <c r="G274" i="81"/>
  <c r="H274" i="81"/>
  <c r="I274" i="81"/>
  <c r="J274" i="81"/>
  <c r="K274" i="81"/>
  <c r="L274" i="81"/>
  <c r="M274" i="81"/>
  <c r="N274" i="81"/>
  <c r="O274" i="81"/>
  <c r="P274" i="81"/>
  <c r="F273" i="81"/>
  <c r="G273" i="81"/>
  <c r="H273" i="81"/>
  <c r="I273" i="81"/>
  <c r="J273" i="81"/>
  <c r="K273" i="81"/>
  <c r="L273" i="81"/>
  <c r="M273" i="81"/>
  <c r="N273" i="81"/>
  <c r="O273" i="81"/>
  <c r="P273" i="81"/>
  <c r="F272" i="81"/>
  <c r="G272" i="81"/>
  <c r="H272" i="81"/>
  <c r="I272" i="81"/>
  <c r="J272" i="81"/>
  <c r="K272" i="81"/>
  <c r="L272" i="81"/>
  <c r="M272" i="81"/>
  <c r="N272" i="81"/>
  <c r="O272" i="81"/>
  <c r="P272" i="81"/>
  <c r="F271" i="81"/>
  <c r="G271" i="81"/>
  <c r="H271" i="81"/>
  <c r="I271" i="81"/>
  <c r="J271" i="81"/>
  <c r="K271" i="81"/>
  <c r="L271" i="81"/>
  <c r="M271" i="81"/>
  <c r="N271" i="81"/>
  <c r="O271" i="81"/>
  <c r="P271" i="81"/>
  <c r="P275" i="81"/>
  <c r="P279" i="81"/>
  <c r="P268" i="81"/>
  <c r="P267" i="81"/>
  <c r="F261" i="81"/>
  <c r="G261" i="81"/>
  <c r="H261" i="81"/>
  <c r="I261" i="81"/>
  <c r="J261" i="81"/>
  <c r="K261" i="81"/>
  <c r="L261" i="81"/>
  <c r="M261" i="81"/>
  <c r="N261" i="81"/>
  <c r="O261" i="81"/>
  <c r="P261" i="81"/>
  <c r="F260" i="81"/>
  <c r="G260" i="81"/>
  <c r="H260" i="81"/>
  <c r="I260" i="81"/>
  <c r="J260" i="81"/>
  <c r="K260" i="81"/>
  <c r="L260" i="81"/>
  <c r="M260" i="81"/>
  <c r="N260" i="81"/>
  <c r="O260" i="81"/>
  <c r="P260" i="81"/>
  <c r="F259" i="81"/>
  <c r="G259" i="81"/>
  <c r="H259" i="81"/>
  <c r="I259" i="81"/>
  <c r="J259" i="81"/>
  <c r="K259" i="81"/>
  <c r="L259" i="81"/>
  <c r="M259" i="81"/>
  <c r="N259" i="81"/>
  <c r="O259" i="81"/>
  <c r="P259" i="81"/>
  <c r="F258" i="81"/>
  <c r="G258" i="81"/>
  <c r="H258" i="81"/>
  <c r="I258" i="81"/>
  <c r="J258" i="81"/>
  <c r="K258" i="81"/>
  <c r="L258" i="81"/>
  <c r="M258" i="81"/>
  <c r="N258" i="81"/>
  <c r="O258" i="81"/>
  <c r="P258" i="81"/>
  <c r="P255" i="81"/>
  <c r="P254" i="81"/>
  <c r="F248" i="81"/>
  <c r="G248" i="81"/>
  <c r="H248" i="81"/>
  <c r="I248" i="81"/>
  <c r="J248" i="81"/>
  <c r="K248" i="81"/>
  <c r="L248" i="81"/>
  <c r="M248" i="81"/>
  <c r="N248" i="81"/>
  <c r="O248" i="81"/>
  <c r="P248" i="81"/>
  <c r="F247" i="81"/>
  <c r="G247" i="81"/>
  <c r="H247" i="81"/>
  <c r="I247" i="81"/>
  <c r="J247" i="81"/>
  <c r="K247" i="81"/>
  <c r="L247" i="81"/>
  <c r="M247" i="81"/>
  <c r="N247" i="81"/>
  <c r="O247" i="81"/>
  <c r="P247" i="81"/>
  <c r="F246" i="81"/>
  <c r="G246" i="81"/>
  <c r="H246" i="81"/>
  <c r="I246" i="81"/>
  <c r="J246" i="81"/>
  <c r="K246" i="81"/>
  <c r="L246" i="81"/>
  <c r="M246" i="81"/>
  <c r="N246" i="81"/>
  <c r="O246" i="81"/>
  <c r="P246" i="81"/>
  <c r="F245" i="81"/>
  <c r="G245" i="81"/>
  <c r="H245" i="81"/>
  <c r="I245" i="81"/>
  <c r="J245" i="81"/>
  <c r="K245" i="81"/>
  <c r="L245" i="81"/>
  <c r="M245" i="81"/>
  <c r="N245" i="81"/>
  <c r="O245" i="81"/>
  <c r="P245" i="81"/>
  <c r="P242" i="81"/>
  <c r="P241" i="81"/>
  <c r="F235" i="81"/>
  <c r="G235" i="81"/>
  <c r="H235" i="81"/>
  <c r="I235" i="81"/>
  <c r="J235" i="81"/>
  <c r="K235" i="81"/>
  <c r="L235" i="81"/>
  <c r="M235" i="81"/>
  <c r="N235" i="81"/>
  <c r="O235" i="81"/>
  <c r="P235" i="81"/>
  <c r="F234" i="81"/>
  <c r="G234" i="81"/>
  <c r="H234" i="81"/>
  <c r="I234" i="81"/>
  <c r="J234" i="81"/>
  <c r="K234" i="81"/>
  <c r="L234" i="81"/>
  <c r="M234" i="81"/>
  <c r="N234" i="81"/>
  <c r="O234" i="81"/>
  <c r="P234" i="81"/>
  <c r="F233" i="81"/>
  <c r="G233" i="81"/>
  <c r="H233" i="81"/>
  <c r="I233" i="81"/>
  <c r="J233" i="81"/>
  <c r="K233" i="81"/>
  <c r="L233" i="81"/>
  <c r="M233" i="81"/>
  <c r="N233" i="81"/>
  <c r="O233" i="81"/>
  <c r="P233" i="81"/>
  <c r="F232" i="81"/>
  <c r="G232" i="81"/>
  <c r="H232" i="81"/>
  <c r="I232" i="81"/>
  <c r="J232" i="81"/>
  <c r="K232" i="81"/>
  <c r="L232" i="81"/>
  <c r="M232" i="81"/>
  <c r="N232" i="81"/>
  <c r="O232" i="81"/>
  <c r="P232" i="81"/>
  <c r="P229" i="81"/>
  <c r="P228" i="81"/>
  <c r="F222" i="81"/>
  <c r="G222" i="81"/>
  <c r="H222" i="81"/>
  <c r="I222" i="81"/>
  <c r="J222" i="81"/>
  <c r="K222" i="81"/>
  <c r="L222" i="81"/>
  <c r="M222" i="81"/>
  <c r="N222" i="81"/>
  <c r="O222" i="81"/>
  <c r="P222" i="81"/>
  <c r="F221" i="81"/>
  <c r="G221" i="81"/>
  <c r="H221" i="81"/>
  <c r="I221" i="81"/>
  <c r="J221" i="81"/>
  <c r="K221" i="81"/>
  <c r="L221" i="81"/>
  <c r="M221" i="81"/>
  <c r="N221" i="81"/>
  <c r="O221" i="81"/>
  <c r="P221" i="81"/>
  <c r="P225" i="81"/>
  <c r="P227" i="81"/>
  <c r="F220" i="81"/>
  <c r="G220" i="81"/>
  <c r="H220" i="81"/>
  <c r="I220" i="81"/>
  <c r="J220" i="81"/>
  <c r="K220" i="81"/>
  <c r="L220" i="81"/>
  <c r="M220" i="81"/>
  <c r="N220" i="81"/>
  <c r="O220" i="81"/>
  <c r="P220" i="81"/>
  <c r="F219" i="81"/>
  <c r="G219" i="81"/>
  <c r="H219" i="81"/>
  <c r="I219" i="81"/>
  <c r="J219" i="81"/>
  <c r="K219" i="81"/>
  <c r="L219" i="81"/>
  <c r="M219" i="81"/>
  <c r="N219" i="81"/>
  <c r="O219" i="81"/>
  <c r="P219" i="81"/>
  <c r="P216" i="81"/>
  <c r="P215" i="81"/>
  <c r="F209" i="81"/>
  <c r="G209" i="81"/>
  <c r="H209" i="81"/>
  <c r="I209" i="81"/>
  <c r="J209" i="81"/>
  <c r="K209" i="81"/>
  <c r="L209" i="81"/>
  <c r="M209" i="81"/>
  <c r="N209" i="81"/>
  <c r="O209" i="81"/>
  <c r="P209" i="81"/>
  <c r="F208" i="81"/>
  <c r="G208" i="81"/>
  <c r="H208" i="81"/>
  <c r="I208" i="81"/>
  <c r="J208" i="81"/>
  <c r="K208" i="81"/>
  <c r="L208" i="81"/>
  <c r="M208" i="81"/>
  <c r="N208" i="81"/>
  <c r="O208" i="81"/>
  <c r="P208" i="81"/>
  <c r="F207" i="81"/>
  <c r="G207" i="81"/>
  <c r="H207" i="81"/>
  <c r="I207" i="81"/>
  <c r="J207" i="81"/>
  <c r="K207" i="81"/>
  <c r="L207" i="81"/>
  <c r="M207" i="81"/>
  <c r="N207" i="81"/>
  <c r="O207" i="81"/>
  <c r="P207" i="81"/>
  <c r="F206" i="81"/>
  <c r="G206" i="81"/>
  <c r="H206" i="81"/>
  <c r="I206" i="81"/>
  <c r="J206" i="81"/>
  <c r="K206" i="81"/>
  <c r="L206" i="81"/>
  <c r="M206" i="81"/>
  <c r="N206" i="81"/>
  <c r="O206" i="81"/>
  <c r="P206" i="81"/>
  <c r="P203" i="81"/>
  <c r="P202" i="81"/>
  <c r="F196" i="81"/>
  <c r="G196" i="81"/>
  <c r="H196" i="81"/>
  <c r="I196" i="81"/>
  <c r="J196" i="81"/>
  <c r="K196" i="81"/>
  <c r="L196" i="81"/>
  <c r="M196" i="81"/>
  <c r="N196" i="81"/>
  <c r="O196" i="81"/>
  <c r="P196" i="81"/>
  <c r="F195" i="81"/>
  <c r="G195" i="81"/>
  <c r="H195" i="81"/>
  <c r="I195" i="81"/>
  <c r="J195" i="81"/>
  <c r="K195" i="81"/>
  <c r="L195" i="81"/>
  <c r="M195" i="81"/>
  <c r="N195" i="81"/>
  <c r="O195" i="81"/>
  <c r="P195" i="81"/>
  <c r="P199" i="81"/>
  <c r="F194" i="81"/>
  <c r="G194" i="81"/>
  <c r="H194" i="81"/>
  <c r="I194" i="81"/>
  <c r="J194" i="81"/>
  <c r="K194" i="81"/>
  <c r="L194" i="81"/>
  <c r="M194" i="81"/>
  <c r="N194" i="81"/>
  <c r="O194" i="81"/>
  <c r="P194" i="81"/>
  <c r="F193" i="81"/>
  <c r="G193" i="81"/>
  <c r="H193" i="81"/>
  <c r="I193" i="81"/>
  <c r="J193" i="81"/>
  <c r="K193" i="81"/>
  <c r="L193" i="81"/>
  <c r="M193" i="81"/>
  <c r="N193" i="81"/>
  <c r="O193" i="81"/>
  <c r="P193" i="81"/>
  <c r="P197" i="81"/>
  <c r="F190" i="81"/>
  <c r="G190" i="81"/>
  <c r="H190" i="81"/>
  <c r="I190" i="81"/>
  <c r="J190" i="81"/>
  <c r="K190" i="81"/>
  <c r="L190" i="81"/>
  <c r="M190" i="81"/>
  <c r="N190" i="81"/>
  <c r="O190" i="81"/>
  <c r="P190" i="81"/>
  <c r="F189" i="81"/>
  <c r="G189" i="81"/>
  <c r="H189" i="81"/>
  <c r="I189" i="81"/>
  <c r="J189" i="81"/>
  <c r="K189" i="81"/>
  <c r="L189" i="81"/>
  <c r="M189" i="81"/>
  <c r="N189" i="81"/>
  <c r="O189" i="81"/>
  <c r="P189" i="81"/>
  <c r="F180" i="81"/>
  <c r="G180" i="81"/>
  <c r="H180" i="81"/>
  <c r="I180" i="81"/>
  <c r="J180" i="81"/>
  <c r="K180" i="81"/>
  <c r="L180" i="81"/>
  <c r="M180" i="81"/>
  <c r="N180" i="81"/>
  <c r="O180" i="81"/>
  <c r="P180" i="81"/>
  <c r="P184" i="81"/>
  <c r="F181" i="81"/>
  <c r="G181" i="81"/>
  <c r="H181" i="81"/>
  <c r="I181" i="81"/>
  <c r="J181" i="81"/>
  <c r="K181" i="81"/>
  <c r="L181" i="81"/>
  <c r="M181" i="81"/>
  <c r="P181" i="81"/>
  <c r="P185" i="81"/>
  <c r="N181" i="81"/>
  <c r="O181" i="81"/>
  <c r="F182" i="81"/>
  <c r="G182" i="81"/>
  <c r="H182" i="81"/>
  <c r="I182" i="81"/>
  <c r="J182" i="81"/>
  <c r="K182" i="81"/>
  <c r="L182" i="81"/>
  <c r="M182" i="81"/>
  <c r="P182" i="81"/>
  <c r="P186" i="81"/>
  <c r="N182" i="81"/>
  <c r="O182" i="81"/>
  <c r="F183" i="81"/>
  <c r="G183" i="81"/>
  <c r="H183" i="81"/>
  <c r="I183" i="81"/>
  <c r="J183" i="81"/>
  <c r="K183" i="81"/>
  <c r="L183" i="81"/>
  <c r="M183" i="81"/>
  <c r="P183" i="81"/>
  <c r="P187" i="81"/>
  <c r="N183" i="81"/>
  <c r="O183" i="81"/>
  <c r="F177" i="81"/>
  <c r="G177" i="81"/>
  <c r="H177" i="81"/>
  <c r="I177" i="81"/>
  <c r="J177" i="81"/>
  <c r="K177" i="81"/>
  <c r="L177" i="81"/>
  <c r="M177" i="81"/>
  <c r="N177" i="81"/>
  <c r="O177" i="81"/>
  <c r="P177" i="81"/>
  <c r="P178" i="81"/>
  <c r="M184" i="81"/>
  <c r="N184" i="81"/>
  <c r="M185" i="81"/>
  <c r="N185" i="81"/>
  <c r="M186" i="81"/>
  <c r="N186" i="81"/>
  <c r="M187" i="81"/>
  <c r="N187" i="81"/>
  <c r="M188" i="81"/>
  <c r="N188" i="81"/>
  <c r="O314" i="81"/>
  <c r="O315" i="81"/>
  <c r="O316" i="81"/>
  <c r="O317" i="81"/>
  <c r="O318" i="81"/>
  <c r="O191" i="81"/>
  <c r="O197" i="81"/>
  <c r="O198" i="81"/>
  <c r="O199" i="81"/>
  <c r="O200" i="81"/>
  <c r="O201" i="81"/>
  <c r="O210" i="81"/>
  <c r="O211" i="81"/>
  <c r="O212" i="81"/>
  <c r="O213" i="81"/>
  <c r="O214" i="81"/>
  <c r="O223" i="81"/>
  <c r="O224" i="81"/>
  <c r="O225" i="81"/>
  <c r="O226" i="81"/>
  <c r="O227" i="81"/>
  <c r="O236" i="81"/>
  <c r="O237" i="81"/>
  <c r="O238" i="81"/>
  <c r="O239" i="81"/>
  <c r="O240" i="81"/>
  <c r="O249" i="81"/>
  <c r="O250" i="81"/>
  <c r="O251" i="81"/>
  <c r="O252" i="81"/>
  <c r="O253" i="81"/>
  <c r="O262" i="81"/>
  <c r="O263" i="81"/>
  <c r="O264" i="81"/>
  <c r="O265" i="81"/>
  <c r="O266" i="81"/>
  <c r="O275" i="81"/>
  <c r="O276" i="81"/>
  <c r="O277" i="81"/>
  <c r="O278" i="81"/>
  <c r="O279" i="81"/>
  <c r="O288" i="81"/>
  <c r="O289" i="81"/>
  <c r="O290" i="81"/>
  <c r="O291" i="81"/>
  <c r="O292" i="81"/>
  <c r="O184" i="81"/>
  <c r="O178" i="81"/>
  <c r="O185" i="81"/>
  <c r="O186" i="81"/>
  <c r="O187" i="81"/>
  <c r="O188" i="81"/>
  <c r="I33" i="81"/>
  <c r="I34" i="81"/>
  <c r="J34" i="81"/>
  <c r="I35" i="81"/>
  <c r="J35" i="81"/>
  <c r="I36" i="81"/>
  <c r="J36" i="81"/>
  <c r="I37" i="81"/>
  <c r="J37" i="81"/>
  <c r="I38" i="81"/>
  <c r="J38" i="81"/>
  <c r="I39" i="81"/>
  <c r="J39" i="81"/>
  <c r="I40" i="81"/>
  <c r="J40" i="81"/>
  <c r="I41" i="81"/>
  <c r="J41" i="81"/>
  <c r="I42" i="81"/>
  <c r="J42" i="81"/>
  <c r="J33" i="81"/>
  <c r="O8" i="59"/>
  <c r="O8" i="58"/>
  <c r="O8" i="60"/>
  <c r="O8" i="61"/>
  <c r="O8" i="62"/>
  <c r="O8" i="63"/>
  <c r="O8" i="64"/>
  <c r="O8" i="57"/>
  <c r="O8" i="56"/>
  <c r="N8" i="56"/>
  <c r="P314" i="81"/>
  <c r="P317" i="81"/>
  <c r="G314" i="81"/>
  <c r="H314" i="81"/>
  <c r="I314" i="81"/>
  <c r="J314" i="81"/>
  <c r="K314" i="81"/>
  <c r="L314" i="81"/>
  <c r="M314" i="81"/>
  <c r="N314" i="81"/>
  <c r="G315" i="81"/>
  <c r="H315" i="81"/>
  <c r="I315" i="81"/>
  <c r="J315" i="81"/>
  <c r="K315" i="81"/>
  <c r="L315" i="81"/>
  <c r="M315" i="81"/>
  <c r="N315" i="81"/>
  <c r="G316" i="81"/>
  <c r="H316" i="81"/>
  <c r="I316" i="81"/>
  <c r="J316" i="81"/>
  <c r="K316" i="81"/>
  <c r="L316" i="81"/>
  <c r="M316" i="81"/>
  <c r="N316" i="81"/>
  <c r="G317" i="81"/>
  <c r="H317" i="81"/>
  <c r="I317" i="81"/>
  <c r="J317" i="81"/>
  <c r="K317" i="81"/>
  <c r="L317" i="81"/>
  <c r="M317" i="81"/>
  <c r="N317" i="81"/>
  <c r="G318" i="81"/>
  <c r="H318" i="81"/>
  <c r="I318" i="81"/>
  <c r="J318" i="81"/>
  <c r="K318" i="81"/>
  <c r="L318" i="81"/>
  <c r="M318" i="81"/>
  <c r="N318" i="81"/>
  <c r="F314" i="81"/>
  <c r="F315" i="81"/>
  <c r="F316" i="81"/>
  <c r="F317" i="81"/>
  <c r="F318" i="81"/>
  <c r="P288" i="81"/>
  <c r="P289" i="81"/>
  <c r="P290" i="81"/>
  <c r="P291" i="81"/>
  <c r="G288" i="81"/>
  <c r="H288" i="81"/>
  <c r="I288" i="81"/>
  <c r="J288" i="81"/>
  <c r="K288" i="81"/>
  <c r="L288" i="81"/>
  <c r="M288" i="81"/>
  <c r="N288" i="81"/>
  <c r="G289" i="81"/>
  <c r="H289" i="81"/>
  <c r="I289" i="81"/>
  <c r="J289" i="81"/>
  <c r="K289" i="81"/>
  <c r="L289" i="81"/>
  <c r="M289" i="81"/>
  <c r="N289" i="81"/>
  <c r="G290" i="81"/>
  <c r="H290" i="81"/>
  <c r="I290" i="81"/>
  <c r="J290" i="81"/>
  <c r="K290" i="81"/>
  <c r="L290" i="81"/>
  <c r="M290" i="81"/>
  <c r="N290" i="81"/>
  <c r="G291" i="81"/>
  <c r="H291" i="81"/>
  <c r="I291" i="81"/>
  <c r="J291" i="81"/>
  <c r="K291" i="81"/>
  <c r="L291" i="81"/>
  <c r="M291" i="81"/>
  <c r="N291" i="81"/>
  <c r="G292" i="81"/>
  <c r="H292" i="81"/>
  <c r="I292" i="81"/>
  <c r="J292" i="81"/>
  <c r="K292" i="81"/>
  <c r="L292" i="81"/>
  <c r="M292" i="81"/>
  <c r="N292" i="81"/>
  <c r="F288" i="81"/>
  <c r="F289" i="81"/>
  <c r="F292" i="81"/>
  <c r="F290" i="81"/>
  <c r="F291" i="81"/>
  <c r="P276" i="81"/>
  <c r="P277" i="81"/>
  <c r="P278" i="81"/>
  <c r="I275" i="81"/>
  <c r="J275" i="81"/>
  <c r="K275" i="81"/>
  <c r="L275" i="81"/>
  <c r="M275" i="81"/>
  <c r="N275" i="81"/>
  <c r="I276" i="81"/>
  <c r="J276" i="81"/>
  <c r="K276" i="81"/>
  <c r="L276" i="81"/>
  <c r="M276" i="81"/>
  <c r="N276" i="81"/>
  <c r="I277" i="81"/>
  <c r="J277" i="81"/>
  <c r="K277" i="81"/>
  <c r="L277" i="81"/>
  <c r="M277" i="81"/>
  <c r="N277" i="81"/>
  <c r="I278" i="81"/>
  <c r="J278" i="81"/>
  <c r="K278" i="81"/>
  <c r="L278" i="81"/>
  <c r="M278" i="81"/>
  <c r="N278" i="81"/>
  <c r="I279" i="81"/>
  <c r="J279" i="81"/>
  <c r="K279" i="81"/>
  <c r="L279" i="81"/>
  <c r="M279" i="81"/>
  <c r="N279" i="81"/>
  <c r="G275" i="81"/>
  <c r="H275" i="81"/>
  <c r="G276" i="81"/>
  <c r="H276" i="81"/>
  <c r="G277" i="81"/>
  <c r="H277" i="81"/>
  <c r="G278" i="81"/>
  <c r="H278" i="81"/>
  <c r="G279" i="81"/>
  <c r="H279" i="81"/>
  <c r="F275" i="81"/>
  <c r="F276" i="81"/>
  <c r="F277" i="81"/>
  <c r="F278" i="81"/>
  <c r="F279" i="81"/>
  <c r="P262" i="81"/>
  <c r="P263" i="81"/>
  <c r="P264" i="81"/>
  <c r="P265" i="81"/>
  <c r="P308" i="81"/>
  <c r="P301" i="81"/>
  <c r="P302" i="81"/>
  <c r="P303" i="81"/>
  <c r="P304" i="81"/>
  <c r="P305" i="81"/>
  <c r="P295" i="81"/>
  <c r="P292" i="81"/>
  <c r="P282" i="81"/>
  <c r="P269" i="81"/>
  <c r="P266" i="81"/>
  <c r="P256" i="81"/>
  <c r="G262" i="81"/>
  <c r="H262" i="81"/>
  <c r="I262" i="81"/>
  <c r="J262" i="81"/>
  <c r="K262" i="81"/>
  <c r="L262" i="81"/>
  <c r="M262" i="81"/>
  <c r="N262" i="81"/>
  <c r="G263" i="81"/>
  <c r="H263" i="81"/>
  <c r="I263" i="81"/>
  <c r="J263" i="81"/>
  <c r="K263" i="81"/>
  <c r="L263" i="81"/>
  <c r="M263" i="81"/>
  <c r="N263" i="81"/>
  <c r="G264" i="81"/>
  <c r="H264" i="81"/>
  <c r="I264" i="81"/>
  <c r="J264" i="81"/>
  <c r="K264" i="81"/>
  <c r="L264" i="81"/>
  <c r="M264" i="81"/>
  <c r="N264" i="81"/>
  <c r="G265" i="81"/>
  <c r="H265" i="81"/>
  <c r="I265" i="81"/>
  <c r="J265" i="81"/>
  <c r="K265" i="81"/>
  <c r="L265" i="81"/>
  <c r="M265" i="81"/>
  <c r="N265" i="81"/>
  <c r="G266" i="81"/>
  <c r="H266" i="81"/>
  <c r="I266" i="81"/>
  <c r="J266" i="81"/>
  <c r="K266" i="81"/>
  <c r="L266" i="81"/>
  <c r="M266" i="81"/>
  <c r="N266" i="81"/>
  <c r="F262" i="81"/>
  <c r="F263" i="81"/>
  <c r="F266" i="81"/>
  <c r="F264" i="81"/>
  <c r="F265" i="81"/>
  <c r="P249" i="81"/>
  <c r="P250" i="81"/>
  <c r="P251" i="81"/>
  <c r="P252" i="81"/>
  <c r="P253" i="81"/>
  <c r="P243" i="81"/>
  <c r="G249" i="81"/>
  <c r="H249" i="81"/>
  <c r="I249" i="81"/>
  <c r="J249" i="81"/>
  <c r="K249" i="81"/>
  <c r="L249" i="81"/>
  <c r="M249" i="81"/>
  <c r="N249" i="81"/>
  <c r="G250" i="81"/>
  <c r="H250" i="81"/>
  <c r="I250" i="81"/>
  <c r="J250" i="81"/>
  <c r="K250" i="81"/>
  <c r="L250" i="81"/>
  <c r="M250" i="81"/>
  <c r="N250" i="81"/>
  <c r="G251" i="81"/>
  <c r="H251" i="81"/>
  <c r="I251" i="81"/>
  <c r="J251" i="81"/>
  <c r="K251" i="81"/>
  <c r="L251" i="81"/>
  <c r="M251" i="81"/>
  <c r="N251" i="81"/>
  <c r="G252" i="81"/>
  <c r="H252" i="81"/>
  <c r="I252" i="81"/>
  <c r="J252" i="81"/>
  <c r="K252" i="81"/>
  <c r="L252" i="81"/>
  <c r="M252" i="81"/>
  <c r="N252" i="81"/>
  <c r="G253" i="81"/>
  <c r="H253" i="81"/>
  <c r="I253" i="81"/>
  <c r="J253" i="81"/>
  <c r="K253" i="81"/>
  <c r="L253" i="81"/>
  <c r="M253" i="81"/>
  <c r="N253" i="81"/>
  <c r="F249" i="81"/>
  <c r="F250" i="81"/>
  <c r="F251" i="81"/>
  <c r="F252" i="81"/>
  <c r="F253" i="81"/>
  <c r="P236" i="81"/>
  <c r="P237" i="81"/>
  <c r="P238" i="81"/>
  <c r="P239" i="81"/>
  <c r="P240" i="81"/>
  <c r="P230" i="81"/>
  <c r="G236" i="81"/>
  <c r="H236" i="81"/>
  <c r="I236" i="81"/>
  <c r="J236" i="81"/>
  <c r="K236" i="81"/>
  <c r="L236" i="81"/>
  <c r="M236" i="81"/>
  <c r="N236" i="81"/>
  <c r="G237" i="81"/>
  <c r="H237" i="81"/>
  <c r="I237" i="81"/>
  <c r="J237" i="81"/>
  <c r="K237" i="81"/>
  <c r="L237" i="81"/>
  <c r="M237" i="81"/>
  <c r="N237" i="81"/>
  <c r="G238" i="81"/>
  <c r="H238" i="81"/>
  <c r="I238" i="81"/>
  <c r="J238" i="81"/>
  <c r="K238" i="81"/>
  <c r="L238" i="81"/>
  <c r="M238" i="81"/>
  <c r="N238" i="81"/>
  <c r="G239" i="81"/>
  <c r="H239" i="81"/>
  <c r="I239" i="81"/>
  <c r="J239" i="81"/>
  <c r="K239" i="81"/>
  <c r="L239" i="81"/>
  <c r="M239" i="81"/>
  <c r="N239" i="81"/>
  <c r="G240" i="81"/>
  <c r="H240" i="81"/>
  <c r="I240" i="81"/>
  <c r="J240" i="81"/>
  <c r="K240" i="81"/>
  <c r="L240" i="81"/>
  <c r="M240" i="81"/>
  <c r="N240" i="81"/>
  <c r="F236" i="81"/>
  <c r="F237" i="81"/>
  <c r="F238" i="81"/>
  <c r="F239" i="81"/>
  <c r="F240" i="81"/>
  <c r="P223" i="81"/>
  <c r="P224" i="81"/>
  <c r="P226" i="81"/>
  <c r="P217" i="81"/>
  <c r="G223" i="81"/>
  <c r="H223" i="81"/>
  <c r="I223" i="81"/>
  <c r="J223" i="81"/>
  <c r="K223" i="81"/>
  <c r="L223" i="81"/>
  <c r="M223" i="81"/>
  <c r="N223" i="81"/>
  <c r="G224" i="81"/>
  <c r="H224" i="81"/>
  <c r="I224" i="81"/>
  <c r="J224" i="81"/>
  <c r="K224" i="81"/>
  <c r="L224" i="81"/>
  <c r="M224" i="81"/>
  <c r="N224" i="81"/>
  <c r="G225" i="81"/>
  <c r="H225" i="81"/>
  <c r="I225" i="81"/>
  <c r="J225" i="81"/>
  <c r="K225" i="81"/>
  <c r="L225" i="81"/>
  <c r="M225" i="81"/>
  <c r="N225" i="81"/>
  <c r="G226" i="81"/>
  <c r="H226" i="81"/>
  <c r="I226" i="81"/>
  <c r="J226" i="81"/>
  <c r="K226" i="81"/>
  <c r="L226" i="81"/>
  <c r="M226" i="81"/>
  <c r="N226" i="81"/>
  <c r="G227" i="81"/>
  <c r="H227" i="81"/>
  <c r="I227" i="81"/>
  <c r="J227" i="81"/>
  <c r="K227" i="81"/>
  <c r="L227" i="81"/>
  <c r="M227" i="81"/>
  <c r="N227" i="81"/>
  <c r="F223" i="81"/>
  <c r="F224" i="81"/>
  <c r="F225" i="81"/>
  <c r="F226" i="81"/>
  <c r="F227" i="81"/>
  <c r="P210" i="81"/>
  <c r="P211" i="81"/>
  <c r="P212" i="81"/>
  <c r="P213" i="81"/>
  <c r="P214" i="81"/>
  <c r="P204" i="81"/>
  <c r="G210" i="81"/>
  <c r="H210" i="81"/>
  <c r="I210" i="81"/>
  <c r="J210" i="81"/>
  <c r="K210" i="81"/>
  <c r="L210" i="81"/>
  <c r="M210" i="81"/>
  <c r="N210" i="81"/>
  <c r="G211" i="81"/>
  <c r="H211" i="81"/>
  <c r="I211" i="81"/>
  <c r="J211" i="81"/>
  <c r="K211" i="81"/>
  <c r="L211" i="81"/>
  <c r="M211" i="81"/>
  <c r="N211" i="81"/>
  <c r="G212" i="81"/>
  <c r="H212" i="81"/>
  <c r="I212" i="81"/>
  <c r="J212" i="81"/>
  <c r="K212" i="81"/>
  <c r="L212" i="81"/>
  <c r="M212" i="81"/>
  <c r="N212" i="81"/>
  <c r="G213" i="81"/>
  <c r="H213" i="81"/>
  <c r="I213" i="81"/>
  <c r="J213" i="81"/>
  <c r="K213" i="81"/>
  <c r="L213" i="81"/>
  <c r="M213" i="81"/>
  <c r="N213" i="81"/>
  <c r="G214" i="81"/>
  <c r="H214" i="81"/>
  <c r="I214" i="81"/>
  <c r="J214" i="81"/>
  <c r="K214" i="81"/>
  <c r="L214" i="81"/>
  <c r="M214" i="81"/>
  <c r="N214" i="81"/>
  <c r="F210" i="81"/>
  <c r="F211" i="81"/>
  <c r="F212" i="81"/>
  <c r="F213" i="81"/>
  <c r="F214" i="81"/>
  <c r="G191" i="81"/>
  <c r="H191" i="81"/>
  <c r="I191" i="81"/>
  <c r="J191" i="81"/>
  <c r="K191" i="81"/>
  <c r="L191" i="81"/>
  <c r="M191" i="81"/>
  <c r="N191" i="81"/>
  <c r="F191" i="81"/>
  <c r="P198" i="81"/>
  <c r="P200" i="81"/>
  <c r="G197" i="81"/>
  <c r="H197" i="81"/>
  <c r="I197" i="81"/>
  <c r="J197" i="81"/>
  <c r="K197" i="81"/>
  <c r="L197" i="81"/>
  <c r="M197" i="81"/>
  <c r="N197" i="81"/>
  <c r="G198" i="81"/>
  <c r="H198" i="81"/>
  <c r="I198" i="81"/>
  <c r="J198" i="81"/>
  <c r="K198" i="81"/>
  <c r="L198" i="81"/>
  <c r="M198" i="81"/>
  <c r="N198" i="81"/>
  <c r="G199" i="81"/>
  <c r="H199" i="81"/>
  <c r="I199" i="81"/>
  <c r="J199" i="81"/>
  <c r="K199" i="81"/>
  <c r="L199" i="81"/>
  <c r="M199" i="81"/>
  <c r="N199" i="81"/>
  <c r="G200" i="81"/>
  <c r="H200" i="81"/>
  <c r="I200" i="81"/>
  <c r="J200" i="81"/>
  <c r="K200" i="81"/>
  <c r="L200" i="81"/>
  <c r="M200" i="81"/>
  <c r="N200" i="81"/>
  <c r="F198" i="81"/>
  <c r="F199" i="81"/>
  <c r="F200" i="81"/>
  <c r="F197" i="81"/>
  <c r="P191" i="81"/>
  <c r="G201" i="81"/>
  <c r="H201" i="81"/>
  <c r="I201" i="81"/>
  <c r="J201" i="81"/>
  <c r="K201" i="81"/>
  <c r="L201" i="81"/>
  <c r="M201" i="81"/>
  <c r="N201" i="81"/>
  <c r="F201" i="81"/>
  <c r="F184" i="81"/>
  <c r="G178" i="81"/>
  <c r="H178" i="81"/>
  <c r="I178" i="81"/>
  <c r="J178" i="81"/>
  <c r="K178" i="81"/>
  <c r="L178" i="81"/>
  <c r="M178" i="81"/>
  <c r="N178" i="81"/>
  <c r="G184" i="81"/>
  <c r="H184" i="81"/>
  <c r="I184" i="81"/>
  <c r="J184" i="81"/>
  <c r="K184" i="81"/>
  <c r="L184" i="81"/>
  <c r="G185" i="81"/>
  <c r="H185" i="81"/>
  <c r="I185" i="81"/>
  <c r="J185" i="81"/>
  <c r="K185" i="81"/>
  <c r="L185" i="81"/>
  <c r="G186" i="81"/>
  <c r="H186" i="81"/>
  <c r="I186" i="81"/>
  <c r="J186" i="81"/>
  <c r="K186" i="81"/>
  <c r="L186" i="81"/>
  <c r="G187" i="81"/>
  <c r="H187" i="81"/>
  <c r="I187" i="81"/>
  <c r="J187" i="81"/>
  <c r="K187" i="81"/>
  <c r="L187" i="81"/>
  <c r="G188" i="81"/>
  <c r="H188" i="81"/>
  <c r="I188" i="81"/>
  <c r="J188" i="81"/>
  <c r="K188" i="81"/>
  <c r="L188" i="81"/>
  <c r="F178" i="81"/>
  <c r="F185" i="81"/>
  <c r="F188" i="81"/>
  <c r="F186" i="81"/>
  <c r="F187" i="81"/>
  <c r="M6" i="81"/>
  <c r="M7" i="81"/>
  <c r="M8" i="81"/>
  <c r="M9" i="81"/>
  <c r="M10" i="81"/>
  <c r="M11" i="81"/>
  <c r="M12" i="81"/>
  <c r="M13" i="81"/>
  <c r="M14" i="81"/>
  <c r="M15" i="81"/>
  <c r="M5" i="81"/>
  <c r="N23" i="37"/>
  <c r="F12" i="80"/>
  <c r="F19" i="80"/>
  <c r="F20" i="80"/>
  <c r="F27" i="80"/>
  <c r="F32" i="80"/>
  <c r="F35" i="80"/>
  <c r="F36" i="80"/>
  <c r="F12" i="75"/>
  <c r="F19" i="75"/>
  <c r="F20" i="75"/>
  <c r="F27" i="75"/>
  <c r="F32" i="75"/>
  <c r="F35" i="75"/>
  <c r="F36" i="75"/>
  <c r="F11" i="74"/>
  <c r="F18" i="74"/>
  <c r="F19" i="74"/>
  <c r="F26" i="74"/>
  <c r="F31" i="74"/>
  <c r="F34" i="74"/>
  <c r="F35" i="74"/>
  <c r="G13" i="73"/>
  <c r="G19" i="73"/>
  <c r="G27" i="73"/>
  <c r="G32" i="73"/>
  <c r="G35" i="73"/>
  <c r="G37" i="73"/>
  <c r="E8" i="63"/>
  <c r="F8" i="63"/>
  <c r="G8" i="63"/>
  <c r="H8" i="63"/>
  <c r="I8" i="63"/>
  <c r="J8" i="63"/>
  <c r="K8" i="63"/>
  <c r="L8" i="63"/>
  <c r="M8" i="63"/>
  <c r="N8" i="63"/>
  <c r="D8" i="63"/>
  <c r="E8" i="62"/>
  <c r="F8" i="62"/>
  <c r="G8" i="62"/>
  <c r="H8" i="62"/>
  <c r="I8" i="62"/>
  <c r="J8" i="62"/>
  <c r="K8" i="62"/>
  <c r="L8" i="62"/>
  <c r="M8" i="62"/>
  <c r="N8" i="62"/>
  <c r="D8" i="62"/>
  <c r="E8" i="61"/>
  <c r="F8" i="61"/>
  <c r="G8" i="61"/>
  <c r="H8" i="61"/>
  <c r="I8" i="61"/>
  <c r="J8" i="61"/>
  <c r="K8" i="61"/>
  <c r="L8" i="61"/>
  <c r="M8" i="61"/>
  <c r="N8" i="61"/>
  <c r="D8" i="61"/>
  <c r="D8" i="60"/>
  <c r="E8" i="58"/>
  <c r="F8" i="58"/>
  <c r="G8" i="58"/>
  <c r="H8" i="58"/>
  <c r="I8" i="58"/>
  <c r="J8" i="58"/>
  <c r="K8" i="58"/>
  <c r="L8" i="58"/>
  <c r="M8" i="58"/>
  <c r="N8" i="58"/>
  <c r="D8" i="58"/>
  <c r="E8" i="59"/>
  <c r="F8" i="59"/>
  <c r="G8" i="59"/>
  <c r="H8" i="59"/>
  <c r="I8" i="59"/>
  <c r="J8" i="59"/>
  <c r="K8" i="59"/>
  <c r="L8" i="59"/>
  <c r="M8" i="59"/>
  <c r="N8" i="59"/>
  <c r="D8" i="59"/>
  <c r="E8" i="64"/>
  <c r="F8" i="64"/>
  <c r="G8" i="64"/>
  <c r="H8" i="64"/>
  <c r="I8" i="64"/>
  <c r="J8" i="64"/>
  <c r="K8" i="64"/>
  <c r="L8" i="64"/>
  <c r="M8" i="64"/>
  <c r="N8" i="64"/>
  <c r="D8" i="64"/>
  <c r="E8" i="60"/>
  <c r="F8" i="60"/>
  <c r="G8" i="60"/>
  <c r="H8" i="60"/>
  <c r="I8" i="60"/>
  <c r="J8" i="60"/>
  <c r="K8" i="60"/>
  <c r="L8" i="60"/>
  <c r="M8" i="60"/>
  <c r="N8" i="60"/>
  <c r="E8" i="57"/>
  <c r="F8" i="57"/>
  <c r="G8" i="57"/>
  <c r="H8" i="57"/>
  <c r="I8" i="57"/>
  <c r="J8" i="57"/>
  <c r="K8" i="57"/>
  <c r="L8" i="57"/>
  <c r="M8" i="57"/>
  <c r="N8" i="57"/>
  <c r="D8" i="57"/>
  <c r="E8" i="56"/>
  <c r="F8" i="56"/>
  <c r="G8" i="56"/>
  <c r="H8" i="56"/>
  <c r="I8" i="56"/>
  <c r="J8" i="56"/>
  <c r="K8" i="56"/>
  <c r="L8" i="56"/>
  <c r="M8" i="56"/>
  <c r="D8" i="56"/>
  <c r="P188" i="81"/>
  <c r="P201" i="81"/>
</calcChain>
</file>

<file path=xl/sharedStrings.xml><?xml version="1.0" encoding="utf-8"?>
<sst xmlns="http://schemas.openxmlformats.org/spreadsheetml/2006/main" count="2230" uniqueCount="302">
  <si>
    <t>Con CIP válido (%)</t>
  </si>
  <si>
    <t>Estancia media</t>
  </si>
  <si>
    <t>Varones (%)</t>
  </si>
  <si>
    <t>Mortalidad (%)</t>
  </si>
  <si>
    <t>Trombolisis  (%)</t>
  </si>
  <si>
    <t>Menores de 80 años (%)</t>
  </si>
  <si>
    <t>Ingreso Urgente (%)</t>
  </si>
  <si>
    <t>RMN (%)</t>
  </si>
  <si>
    <t>Edad media</t>
  </si>
  <si>
    <t>Episodios completos</t>
  </si>
  <si>
    <t>Área 2, Cartagena</t>
  </si>
  <si>
    <t>Área 3, Lorca</t>
  </si>
  <si>
    <t>Área 4, Noroeste</t>
  </si>
  <si>
    <t>Área 5, Altiplano</t>
  </si>
  <si>
    <t>Área 8, Mar Menor</t>
  </si>
  <si>
    <t>Tasa (100.000 habitantes)</t>
  </si>
  <si>
    <t>Total episodios</t>
  </si>
  <si>
    <t>Índice</t>
  </si>
  <si>
    <t>Área 1, Murcia-Oeste</t>
  </si>
  <si>
    <t>OPTIMIZADO PARA UNA RESOLUCIÓN DE 1024x768, EN OTROS CASOS AUMENTE EL ZOOM.</t>
  </si>
  <si>
    <t>Área 6, Vega Media del Segura</t>
  </si>
  <si>
    <t>Área 7, Murcia-Este</t>
  </si>
  <si>
    <t>Área 9, Vega Alta del Segura</t>
  </si>
  <si>
    <t>Subtipos</t>
  </si>
  <si>
    <t>Hospitales Concertados</t>
  </si>
  <si>
    <t>Complejo Hospitalario de Cartagena</t>
  </si>
  <si>
    <t>H. Rafael Méndez</t>
  </si>
  <si>
    <t>H. Comarcal del Noroeste</t>
  </si>
  <si>
    <t>H. Virgen del Castillo</t>
  </si>
  <si>
    <t>H. JM Morales Meseguer</t>
  </si>
  <si>
    <t>H. Reina Sofía</t>
  </si>
  <si>
    <t>H. Los Arcos del Mar Menor</t>
  </si>
  <si>
    <t>Por Área de Salud de residencia del paciente</t>
  </si>
  <si>
    <t>Índice General</t>
  </si>
  <si>
    <t>(1) Hospital responsable (del alta): último hospital donde es atendido el paciente, en el caso en que existan varios episodios con continuidad asistencial enlazados. Todos los indicadores poblacionales calculados en función del área de salud de residencia del paciente.</t>
  </si>
  <si>
    <t>H. de la Vega Lorenzo Guirao</t>
  </si>
  <si>
    <t>H. C. Virgen de la Arrixaca</t>
  </si>
  <si>
    <t>Altas por Episodio completo</t>
  </si>
  <si>
    <t>Cardiopatía Isquémica (total)</t>
  </si>
  <si>
    <t xml:space="preserve">Coronariografía (%) </t>
  </si>
  <si>
    <t>Ecocardiograma (%)</t>
  </si>
  <si>
    <t>Prueba de esfuerzo (%)</t>
  </si>
  <si>
    <t>Monitorización EKG (%)</t>
  </si>
  <si>
    <t>Angioplastia (%)</t>
  </si>
  <si>
    <t>Stent (%)</t>
  </si>
  <si>
    <t>Algún procedimiento terapéutico anterior (%)</t>
  </si>
  <si>
    <t>Ventilación Mecánica (%)</t>
  </si>
  <si>
    <t>Cirugía (bypass) (%)</t>
  </si>
  <si>
    <t>Reanimación cardiopulmonar (%)</t>
  </si>
  <si>
    <t>Ventilación mecánica (%)</t>
  </si>
  <si>
    <t>Angor, Aterosclerosis Coronaria y resto (Cardiopatía Isquémica Crónica) (Ingresos Urgentes)</t>
  </si>
  <si>
    <r>
      <t xml:space="preserve">Ingresos </t>
    </r>
    <r>
      <rPr>
        <b/>
        <u/>
        <sz val="11"/>
        <color indexed="12"/>
        <rFont val="Arial"/>
        <family val="2"/>
      </rPr>
      <t>PROGRAMADOS</t>
    </r>
    <r>
      <rPr>
        <b/>
        <u/>
        <sz val="12"/>
        <color indexed="12"/>
        <rFont val="Arial"/>
        <family val="2"/>
      </rPr>
      <t xml:space="preserve"> (cualquier diagnóstico)</t>
    </r>
  </si>
  <si>
    <t>Número de personas nuevas</t>
  </si>
  <si>
    <t>Número de personas distintas</t>
  </si>
  <si>
    <t>2002</t>
  </si>
  <si>
    <t>2003</t>
  </si>
  <si>
    <t>2004</t>
  </si>
  <si>
    <t>2005</t>
  </si>
  <si>
    <t>2006</t>
  </si>
  <si>
    <t>2007</t>
  </si>
  <si>
    <t>2008</t>
  </si>
  <si>
    <t>2009</t>
  </si>
  <si>
    <t>2010</t>
  </si>
  <si>
    <t>2011</t>
  </si>
  <si>
    <t>2012</t>
  </si>
  <si>
    <t>Alguno (%)</t>
  </si>
  <si>
    <t>Infarto Agudo de Miocardio con elevación del ST episodio de atención inicial (SCACEST) (Ingresos Urgentes)</t>
  </si>
  <si>
    <t>Infarto Agudo de Miocardio con elevación del ST episodio de atención inicial (SCACEST)</t>
  </si>
  <si>
    <t>Índice SCACEST</t>
  </si>
  <si>
    <t>Ing. Programado (%)</t>
  </si>
  <si>
    <t>Card. Isq. Crón.  (%)</t>
  </si>
  <si>
    <t>SCACEST (%)</t>
  </si>
  <si>
    <t>SCASEST (%)</t>
  </si>
  <si>
    <t>IAM subendocardico (SCASEST) (%)</t>
  </si>
  <si>
    <t>Otras formas agudas/subagudas de C.I.  (%)</t>
  </si>
  <si>
    <t>Angor (%)</t>
  </si>
  <si>
    <t>Aterosclerosis coronaria (%)</t>
  </si>
  <si>
    <t>Resto (IAM episodio atención no inicial y otros) (%)</t>
  </si>
  <si>
    <t>Tabla general de Cardiopatía isquémica</t>
  </si>
  <si>
    <t>Murcia-Oeste</t>
  </si>
  <si>
    <t>Cartagena</t>
  </si>
  <si>
    <t>Área de Salud de</t>
  </si>
  <si>
    <t>Noroeste</t>
  </si>
  <si>
    <t>Lorca</t>
  </si>
  <si>
    <t>Altiplano</t>
  </si>
  <si>
    <t>Vega Media del Segura</t>
  </si>
  <si>
    <t>Murcia-Este</t>
  </si>
  <si>
    <t>Vega Alta del Segura</t>
  </si>
  <si>
    <t>Mar-Menor</t>
  </si>
  <si>
    <t>REGIÓN</t>
  </si>
  <si>
    <t>Número de episodios completos</t>
  </si>
  <si>
    <t>Número de altas AH</t>
  </si>
  <si>
    <t>Número de asistencias ambulatorias</t>
  </si>
  <si>
    <t>Tasa (personas nuevas)</t>
  </si>
  <si>
    <t xml:space="preserve">Altas relacionadas con C.I. y mención de obstrucción/problemas de Stent/Bypass </t>
  </si>
  <si>
    <t>Sin datos Área de Salud de residencia</t>
  </si>
  <si>
    <t>Razón de variación</t>
  </si>
  <si>
    <t>Razón atendidos/residentes</t>
  </si>
  <si>
    <t>Cardiopatía isquémica crónica (%)</t>
  </si>
  <si>
    <t>2010-2012</t>
  </si>
  <si>
    <t>Hombres</t>
  </si>
  <si>
    <t>Mujeres</t>
  </si>
  <si>
    <t>Razón Mujer/hombre</t>
  </si>
  <si>
    <t>Bruta</t>
  </si>
  <si>
    <r>
      <t xml:space="preserve">Por hospital responsable </t>
    </r>
    <r>
      <rPr>
        <b/>
        <vertAlign val="superscript"/>
        <sz val="11"/>
        <rFont val="Arial"/>
      </rPr>
      <t>(1)</t>
    </r>
  </si>
  <si>
    <t>0,38 (0,37 - 0,4)</t>
  </si>
  <si>
    <t>Estándar (ICI - ICS)</t>
  </si>
  <si>
    <t>1,1 (0,96 - 1,24)</t>
  </si>
  <si>
    <t>0,87 (0,83 - 0,91)</t>
  </si>
  <si>
    <t>0,76 (0,72 - 0,8)</t>
  </si>
  <si>
    <t>0,75 (0,71 - 0,79)</t>
  </si>
  <si>
    <t>1,24 (1,09 - 1,38)</t>
  </si>
  <si>
    <t>0,88 (0,84 - 0,92)</t>
  </si>
  <si>
    <t>0,48 (0,46 - 0,51)</t>
  </si>
  <si>
    <t>1,04 (0,82 - 1,26)</t>
  </si>
  <si>
    <t>0,89 (0,81 - 0,96)</t>
  </si>
  <si>
    <t>0,72 (0,64 - 0,8)</t>
  </si>
  <si>
    <t>1,19 (1 - 1,39)</t>
  </si>
  <si>
    <t>0,88 (0,82 - 0,95)</t>
  </si>
  <si>
    <t>0,4 (0,37 - 0,42)</t>
  </si>
  <si>
    <t>1,52 (0,88 - 2,15)</t>
  </si>
  <si>
    <t>0,85 (0,78 - 0,93)</t>
  </si>
  <si>
    <t>0,73 (0,64 - 0,81)</t>
  </si>
  <si>
    <t>1,1 (0,86 - 1,35)</t>
  </si>
  <si>
    <t>0,86 (0,79 - 0,93)</t>
  </si>
  <si>
    <t>0,33 (0,3 - 0,35)</t>
  </si>
  <si>
    <t>1,11 (0,9 - 1,32)</t>
  </si>
  <si>
    <t>0,89 (0,81 - 0,97)</t>
  </si>
  <si>
    <t>0,85 (0,77 - 0,93)</t>
  </si>
  <si>
    <t>0,84 (0,76 - 0,92)</t>
  </si>
  <si>
    <t>1,3 (0,93 - 1,67)</t>
  </si>
  <si>
    <t>0,9 (0,82 - 0,98)</t>
  </si>
  <si>
    <t>0,26 (0,23 - 0,28)</t>
  </si>
  <si>
    <t>1,15 (0,59 - 1,71)</t>
  </si>
  <si>
    <t>1 (0,89 - 1,11)</t>
  </si>
  <si>
    <t>0,95 (0,82 - 1,07)</t>
  </si>
  <si>
    <t>0,9 (0,79 - 1,02)</t>
  </si>
  <si>
    <t>1,53 (0,84 - 2,22)</t>
  </si>
  <si>
    <t>0,99 (0,88 - 1,09)</t>
  </si>
  <si>
    <t>Distribución por género</t>
  </si>
  <si>
    <t>Resultados globales SCASEST</t>
  </si>
  <si>
    <t>Resultados globales Cardiopatía Isquémica</t>
  </si>
  <si>
    <t>Resultados globales Cardiopatía Isquémica Crónica</t>
  </si>
  <si>
    <t>Resultados globales Ingresos programados</t>
  </si>
  <si>
    <r>
      <t xml:space="preserve">Asistido en hospital de referencia (%) </t>
    </r>
    <r>
      <rPr>
        <vertAlign val="superscript"/>
        <sz val="9"/>
        <rFont val="Arial"/>
      </rPr>
      <t>(3)</t>
    </r>
  </si>
  <si>
    <r>
      <t xml:space="preserve">Reingresos a 30 días (%) </t>
    </r>
    <r>
      <rPr>
        <vertAlign val="superscript"/>
        <sz val="9"/>
        <rFont val="Arial"/>
      </rPr>
      <t xml:space="preserve">(1) (4) </t>
    </r>
  </si>
  <si>
    <r>
      <t xml:space="preserve">Reingresos Programados 60 días (%) </t>
    </r>
    <r>
      <rPr>
        <vertAlign val="superscript"/>
        <sz val="9"/>
        <rFont val="Arial"/>
      </rPr>
      <t>(2)  (4)</t>
    </r>
  </si>
  <si>
    <r>
      <t xml:space="preserve">Reingresos a 30 días (%) </t>
    </r>
    <r>
      <rPr>
        <vertAlign val="superscript"/>
        <sz val="9"/>
        <rFont val="Arial"/>
      </rPr>
      <t xml:space="preserve">(1) (2) </t>
    </r>
  </si>
  <si>
    <t>2010, primer año completo de aplicación del Programa de Atención a la Cardiopatía Isquémica. Las tasas de los años anteriores a 2005 no se pueden calcular por no disponer de las poblaciones por área de salud. (1) Urgente, por patología del aparato circulatorio, en cualquier hospital. (2) En denominador se descuentan los fallecidos.  (3) Han estado internados en hospitales referencia en algún momento.  Fuente: Registro del CMBD. Servicio de Planificación y Financiación Sanitaria. Consejería de Sanidad. Región de Murcia. Población: Padrón Municipal, Centro Regional de Estadística.</t>
  </si>
  <si>
    <t>IAM sin elevación del ST episodio de atención inicial y Síndrome Coronario Intermedio (SCASEST) (Ingresos Urgentes)</t>
  </si>
  <si>
    <t xml:space="preserve">  Stent no liberador farmacos (% sobre stent)</t>
  </si>
  <si>
    <t xml:space="preserve">  Stent liberador farmacos  (% sobre stent)</t>
  </si>
  <si>
    <t>Resultados globales SCACEST</t>
  </si>
  <si>
    <t>Total</t>
  </si>
  <si>
    <t>menores 80 a</t>
  </si>
  <si>
    <t xml:space="preserve">  ÁREA I: MURCIA OESTE</t>
  </si>
  <si>
    <t xml:space="preserve">  ÁREA II: CARTAGENA</t>
  </si>
  <si>
    <t xml:space="preserve">  ÁREA III: LORCA</t>
  </si>
  <si>
    <t xml:space="preserve">  ÁREA IV: NOROESTE</t>
  </si>
  <si>
    <t xml:space="preserve">  ÁREA V: ALTIPLANO</t>
  </si>
  <si>
    <t xml:space="preserve">  ÁREA VI: VEGA MEDIA DEL SEGURA</t>
  </si>
  <si>
    <t xml:space="preserve">  ÁREA VII: MURCIA ESTE</t>
  </si>
  <si>
    <t xml:space="preserve">  ÁREA VIII: MAR MENOR</t>
  </si>
  <si>
    <t xml:space="preserve">  ÁREA IX: VEGA ALTA DEL SEGURA</t>
  </si>
  <si>
    <t>MURCIA (Región de)</t>
  </si>
  <si>
    <t>Área</t>
  </si>
  <si>
    <t>Ambos 
Sexos</t>
  </si>
  <si>
    <t>Área 1 Murcia Oeste</t>
  </si>
  <si>
    <t>Área 2 Cartagena</t>
  </si>
  <si>
    <t>Área 3 Lorca</t>
  </si>
  <si>
    <t>Área 4 Noroeste</t>
  </si>
  <si>
    <t>Área 5 Altiplano</t>
  </si>
  <si>
    <t>Área 6 Vega Media del Segura</t>
  </si>
  <si>
    <t>Área 7 Murcia Este</t>
  </si>
  <si>
    <t>Área 8 Mar Menor</t>
  </si>
  <si>
    <t>Área 9 Vega Alta del Segura</t>
  </si>
  <si>
    <t>Total Región</t>
  </si>
  <si>
    <t>Total Nacional</t>
  </si>
  <si>
    <t>casos</t>
  </si>
  <si>
    <t>Tasa</t>
  </si>
  <si>
    <t>SCASEST. Indicadores a partir del CMBD. Región de Murcia, 2010-2012.</t>
  </si>
  <si>
    <t>Cardiopatía Isquémica Crónica. Indicadores a partir del CMBD. 
Región de Murcia, 2010-2012.</t>
  </si>
  <si>
    <t>Ingresos Programados. Indicadores a partir del CMBD. 
Región de Murcia, 2010-2012.</t>
  </si>
  <si>
    <t>Total Episodios</t>
  </si>
  <si>
    <t>Cardiopatía Isquémica: Total. Tasas (100.000 habs) por Área de Salud. Región de Murcia, 2005-2015.</t>
  </si>
  <si>
    <t>Cardiopatía Isquémica: SCACEST. Tasas (100.000 habs) por Área de Salud. Región de Murcia, 2005-2015.</t>
  </si>
  <si>
    <t>Cardiopatía Isquémica: SCASEST. Tasas (100.000 habs) por Área de Salud. Región de Murcia, 2005-2015.</t>
  </si>
  <si>
    <t>Cardiopatía Isquémica: CIC. Tasas (100.000 habs) por Área de Salud. Región de Murcia, 2005-2015.</t>
  </si>
  <si>
    <t>Cardiopatía Isquémica: Programados. Tasas (100.000 habs) por Área de Salud. Región de Murcia, 2005-2015.</t>
  </si>
  <si>
    <t>Cardiopatía isquémica. Indicadores a partir del CMBD. Región de Murcia, 2002-2017.</t>
  </si>
  <si>
    <t>Cardiopatía Isquémica. Indicadores a partir del CMBD. Región de Murcia, 2002-2017.</t>
  </si>
  <si>
    <t>SCACEST. Indicadores a partir del CMBD. Región de Murcia, 2002-2017.</t>
  </si>
  <si>
    <t>SCASEST. Indicadores a partir del CMBD. Región de Murcia, 2002-2017.</t>
  </si>
  <si>
    <t>Cardiopatía Isquémica Crónica. Indicadores a partir del CMBD. Región de Murcia, 2002-2017.</t>
  </si>
  <si>
    <t>Ingresos Programados. Indicadores a partir del CMBD. Región de Murcia, 2002-2017.</t>
  </si>
  <si>
    <t>SCACEST. Indicadores a partir del CMBD. Área de Salud Murcia-Oeste, 2002-2017.</t>
  </si>
  <si>
    <t>SCACEST. Indicadores a partir del CMBD. Área de Salud de Cartagena, 2002-2017.</t>
  </si>
  <si>
    <t>SCACEST. Indicadores a partir del CMBD. Área de Salud de Lorca, 2002-2017.</t>
  </si>
  <si>
    <t>SCACEST. Indicadores a partir del CMBD. Área de Salud del Noroeste, 2002-2017.</t>
  </si>
  <si>
    <t>SCACEST. Indicadores a partir del CMBD. Área de Salud del Altiplano, 2002-2017.</t>
  </si>
  <si>
    <t>SCACEST. Indicadores a partir del CMBD. Área de Salud Vega Media del Segura, 2002-2017.</t>
  </si>
  <si>
    <t>SCACEST. Indicadores a partir del CMBD. Área de Salud de Murcia-Este, 2002-2017.</t>
  </si>
  <si>
    <t>SCACEST. Indicadores a partir del CMBD. Área de Salud de Mar-Menor, 2002-2017.</t>
  </si>
  <si>
    <t>SCACEST. Indicadores a partir del CMBD. Área de Salud de la Vega Alta del Segura, 2002-2017.</t>
  </si>
  <si>
    <t>SCACEST. Indicadores a partir del CMBD. Hospital C. Virgen de la Arrixaca, 2002-2017.</t>
  </si>
  <si>
    <t>SCACEST. Indicadores a partir del CMBD. Complejo Hospitalario de Cartagena, 2002-2017.</t>
  </si>
  <si>
    <t>SCACEST. Indicadores a partir del CMBD. Hospital Rafael Méndez, 2002-2017.</t>
  </si>
  <si>
    <t>SCACEST. Indicadores a partir del CMBD. Hospital Comarcal del Noroeste, 2002-2017.</t>
  </si>
  <si>
    <t>SCACEST. Indicadores a partir del CMBD. Hospital Virgen del Castillo, 2002-2017.</t>
  </si>
  <si>
    <t>SCACEST. Indicadores a partir del CMBD. Hospital JM Morales Meseguer, 2002-2017.</t>
  </si>
  <si>
    <t>SCACEST. Indicadores a partir del CMBD. Hospital Reina Sofía, 2002-2017.</t>
  </si>
  <si>
    <t>SCACEST. Indicadores a partir del CMBD. Hospital Los Arcos del Mar Menor, 2002-2017.</t>
  </si>
  <si>
    <t>SCACEST. Indicadores a partir del CMBD. H. de la Vega Lorenzo Guirao 2002-2017.</t>
  </si>
  <si>
    <t>SCACEST. Indicadores a partir del CMBD. Hospitales concertados, 2002-2017.</t>
  </si>
  <si>
    <t>Población</t>
  </si>
  <si>
    <t>Area I</t>
  </si>
  <si>
    <t>Murcia Oeste</t>
  </si>
  <si>
    <t>Area IV</t>
  </si>
  <si>
    <t>Area VII</t>
  </si>
  <si>
    <t>Murcia Este</t>
  </si>
  <si>
    <t>Area II</t>
  </si>
  <si>
    <t>Area V</t>
  </si>
  <si>
    <t>Area VIII</t>
  </si>
  <si>
    <t>Mar Menor</t>
  </si>
  <si>
    <t>Area III</t>
  </si>
  <si>
    <t>Area VI</t>
  </si>
  <si>
    <t>Area IX</t>
  </si>
  <si>
    <t>Area I, Murcia Oeste</t>
  </si>
  <si>
    <t>Area II, Cartagena</t>
  </si>
  <si>
    <t>Area III, Lorca</t>
  </si>
  <si>
    <t>Area IV, Noroeste</t>
  </si>
  <si>
    <t>Area V, Altiplano</t>
  </si>
  <si>
    <t>Area VI, Vega Media del Segura</t>
  </si>
  <si>
    <t>Area VII, Murcia Este</t>
  </si>
  <si>
    <t>Area VIII, Mar Menor</t>
  </si>
  <si>
    <t>Area IX, Vega Alta del Segura</t>
  </si>
  <si>
    <t>total</t>
  </si>
  <si>
    <t>Region</t>
  </si>
  <si>
    <t>Área de Salud</t>
  </si>
  <si>
    <t xml:space="preserve"> I: Murcia Oeste</t>
  </si>
  <si>
    <t xml:space="preserve"> IV: Noroeste</t>
  </si>
  <si>
    <t xml:space="preserve"> VII: Murcia Este</t>
  </si>
  <si>
    <t xml:space="preserve"> II: Cartagena</t>
  </si>
  <si>
    <t xml:space="preserve"> V: Altiplano</t>
  </si>
  <si>
    <t xml:space="preserve"> VIII: Mar Menor</t>
  </si>
  <si>
    <t xml:space="preserve"> III: Lorca</t>
  </si>
  <si>
    <t xml:space="preserve"> VI: Vega Media del Segura</t>
  </si>
  <si>
    <t xml:space="preserve"> IX: Vega Alta del Segura</t>
  </si>
  <si>
    <t>Padrón 2011. Fuente: CREM</t>
  </si>
  <si>
    <t>Padrón 2014. Fuente: CREM</t>
  </si>
  <si>
    <t>Padrón 2013. Fuente: CREM</t>
  </si>
  <si>
    <t>-</t>
  </si>
  <si>
    <t>Julio, 2019</t>
  </si>
  <si>
    <t>Mortalidad episodios con ACTP (%)</t>
  </si>
  <si>
    <t>Mortalidad episodios con Bypass (%)</t>
  </si>
  <si>
    <t>2016*</t>
  </si>
  <si>
    <t>2017*</t>
  </si>
  <si>
    <r>
      <t>2015</t>
    </r>
    <r>
      <rPr>
        <b/>
        <sz val="12"/>
        <rFont val="Arial"/>
        <family val="2"/>
      </rPr>
      <t>*</t>
    </r>
  </si>
  <si>
    <r>
      <t xml:space="preserve">2010, primer año completo de aplicación del Programa de Atención a la Cardiopatía Isquémica. Las tasas de los años anteriores a 2005 no se pueden calcular por no disponer de las poblaciones por área de salud. (1) Urgente, por patología del aparato circulatorio, en cualquier hospital. (2) Programados en Cardiología de hospitales de referencia (H. Arrixaca o C.H. Cartagena). (3) Han estado internados en hospitales referencia en algún momento. (4) En denominador se descuentan los fallecidos. 
</t>
    </r>
    <r>
      <rPr>
        <b/>
        <sz val="7"/>
        <color indexed="23"/>
        <rFont val="Arial"/>
        <family val="2"/>
      </rPr>
      <t xml:space="preserve">* Por descenso en el porcentaje de codificación, altas, episodios y pacientes calculados por estimación. Indicadores calculados para el periodo febrero-julio de cada año. En gris indicadores que no se pueden calcular por ese motivo o se consideran innecesarios (stent). A partir de 2015 pueden existir cambios de tendencia debidos al cambio de la versión de la CIE para la codifiacción (CIE-10ES). </t>
    </r>
    <r>
      <rPr>
        <sz val="7"/>
        <rFont val="Arial"/>
        <family val="2"/>
      </rPr>
      <t>Fuente: Registro del CMBD. Servicio de Planificación y Financiación Sanitaria. Consejería de Salud. Región de Murcia. Población: Padrón Municipal, Centro Regional de Estadística.</t>
    </r>
  </si>
  <si>
    <r>
      <t xml:space="preserve">2010, primer año completo de aplicación del Programa de Atención a la Cardiopatía Isquémica. Las tasas de los años anteriores a 2005 no se pueden calcular por no disponer de las poblaciones por área de salud. (1) Urgente, por patología del aparato circulatorio, en cualquier hospital. (2) Programados en Cardiología de hospitales de referencia (H. Arrixaca o C.H. Cartagena). (3) Han estado internados en hospitales referencia en algún momento. (4) En denominador se descuentan los fallecidos. 
</t>
    </r>
    <r>
      <rPr>
        <b/>
        <sz val="7"/>
        <rFont val="Arial"/>
        <family val="2"/>
      </rPr>
      <t xml:space="preserve">* Por descenso en el porcentaje de codificación, altas, episodios y pacientes calculados por estimación. Indicadores calculados para el periodo febrero-julio de cada año. En gris indicadores que no se pueden calcular por ese motivo o se consideran innecesarios (stent). A partir de 2015 pueden existir cambios de tendencia debidos al cambio de la versión de la CIE para la codifiacción (CIE-10ES). </t>
    </r>
    <r>
      <rPr>
        <sz val="7"/>
        <rFont val="Arial"/>
        <family val="2"/>
      </rPr>
      <t>Fuente: Registro del CMBD. Servicio de Planificación y Financiación Sanitaria. Consejería de Salud. Región de Murcia. Población: Padrón Municipal, Centro Regional de Estadística.</t>
    </r>
  </si>
  <si>
    <t>Complicaciones en curso tras IAM (%)</t>
  </si>
  <si>
    <t>Mortalidad intrahospitalaria(%)</t>
  </si>
  <si>
    <r>
      <t xml:space="preserve">Reingresos a 30 días (%) </t>
    </r>
    <r>
      <rPr>
        <vertAlign val="superscript"/>
        <sz val="9"/>
        <rFont val="Arial"/>
        <family val="2"/>
      </rPr>
      <t>(1)</t>
    </r>
  </si>
  <si>
    <r>
      <t xml:space="preserve">Asistido en hospital de referencia (%) </t>
    </r>
    <r>
      <rPr>
        <vertAlign val="superscript"/>
        <sz val="9"/>
        <rFont val="Arial"/>
        <family val="2"/>
      </rPr>
      <t>(2)</t>
    </r>
  </si>
  <si>
    <t>2013 - 2017*</t>
  </si>
  <si>
    <t>Estándar (IC)</t>
  </si>
  <si>
    <r>
      <t xml:space="preserve">Asistido en hospital de referencia (%) </t>
    </r>
    <r>
      <rPr>
        <vertAlign val="superscript"/>
        <sz val="9"/>
        <rFont val="Arial"/>
      </rPr>
      <t>(2)</t>
    </r>
  </si>
  <si>
    <t>Cardiopatía Isquémica. Indicadores por sexo a partir del CMBD. 
Región de Murcia, 2010-2017.</t>
  </si>
  <si>
    <t>Cardiopatía Isquémica. Indicadores por edad a partir del CMBD. 
Región de Murcia, 2010-2017.</t>
  </si>
  <si>
    <t>0 - 44</t>
  </si>
  <si>
    <t>45 - 64</t>
  </si>
  <si>
    <t>65 - 79</t>
  </si>
  <si>
    <t>80 y más</t>
  </si>
  <si>
    <t>2010 - 2012</t>
  </si>
  <si>
    <t>Razón variación</t>
  </si>
  <si>
    <t>Razón Mujer/homb.</t>
  </si>
  <si>
    <t>Mortalidad intrahospitalaria (%)</t>
  </si>
  <si>
    <t>Distribución por sexo</t>
  </si>
  <si>
    <t>Distribución por edad</t>
  </si>
  <si>
    <t>Distrib. por edad</t>
  </si>
  <si>
    <t>Distrib. por Área de Salud de residencia</t>
  </si>
  <si>
    <t>Distrib. por tipo de diagnóstico y Área de Salud</t>
  </si>
  <si>
    <r>
      <t xml:space="preserve">Reingresos a 30 días (%) </t>
    </r>
    <r>
      <rPr>
        <vertAlign val="superscript"/>
        <sz val="9"/>
        <rFont val="Arial"/>
      </rPr>
      <t xml:space="preserve">(1)  (3) </t>
    </r>
  </si>
  <si>
    <t>2010, primer año completo de aplicación del Programa de Atención a la Cardiopatía Isquémica. Las tasas de los años anteriores a 2005 no se pueden calcular por no disponer de las poblaciones por área de salud. * 2015-17 calculados por estimación debido al descenso en el porcentaje de codificación. (1) Urgente, por patología del aparato circulatorio, en cualquier hospital. (2) Han estado internados en hospitales referencia en algún momento. (3) En denominador se descuentan los fallecidos. Fuente: Registro del CMBD. Servicio de Planificación y Financiación Sanitaria. Consejería de Salud. Región de Murcia. Población: Padrón Municipal, Centro Regional de Estadística.</t>
  </si>
  <si>
    <t>2010-12</t>
  </si>
  <si>
    <t>Área de salud de residencia del paciente</t>
  </si>
  <si>
    <t>Área de salud de residencia del paciente*</t>
  </si>
  <si>
    <t>* 2015-17 calculados por estimación debido al descenso en el porcentaje de codificación. (1) Urgentes por motivo de enfermedades del aparato circulatorio, se descuentan fallecidos. (2) Asistido, en algún momento del episodio, en un hospital con servicio de hemodinámica, de manera ambulatoria o con internamiento.  Fuente: Registro del CMBD. Servicio de Planificación y Financiación Sanitaria. Consejería de Salud. Región de Murcia. Población: Padrón Municipal, Centro Regional de Estadística.</t>
  </si>
  <si>
    <t>Cardiopatía Isquémica. Indicadores por Área de Salud de residencia del paciente a partir del CMBD. 
Murcia, 2010-2017.</t>
  </si>
  <si>
    <t>2013-17*</t>
  </si>
  <si>
    <t>SCACEST. Indicadores por sexo a partir del CMBD. 
Región de Murcia, 2010-2017.</t>
  </si>
  <si>
    <t>SCACEST. Indicadores por edad a partir del CMBD. 
Región de Murcia, 2010-2017.</t>
  </si>
  <si>
    <t>Distribución por Área de Salud de residencia</t>
  </si>
  <si>
    <t xml:space="preserve">Resultados globales SCACEST </t>
  </si>
  <si>
    <t>SCACEST. Indicadores por Área de Salud de residencia del paciente a partir del CMBD. 
Murcia, 2010-2017.</t>
  </si>
  <si>
    <t>2010, primer año completo de aplicación del Programa de Atención a la Cardiopatía Isquémica. Las tasas de los años anteriores a 2005 no se pueden calcular por no disponer de las poblaciones por área de salud. * 2015-17calculados por estimación debido al descenso en el porcentaje de codificación. (1) Urgente, por patología del aparato circulatorio, en cualquier hospital. (2) Programados en Cardiología de hospitales de referencia (H. Arrixaca o C.H. Cartagena). (3) Han estado internados en hospitales referencia en algún momento. (4) En denominador se descuentan los fallecidos. Fuente: Registro del CMBD. Servicio de Planificación y Financiación Sanitaria. Consejería de Salud. Región de Murcia. Población: Padrón Municipal, Centro Regional de Estadística.</t>
  </si>
  <si>
    <t>N.C.</t>
  </si>
  <si>
    <t>Puede accederse a un estudio multivariante de los factores que influyen en la mortalidad intrahospitalaria, la intensidad diagnóstico-terapeutica y los reingresos en:</t>
  </si>
  <si>
    <t>Periodo 2010-2012</t>
  </si>
  <si>
    <t>Periodo 2013-2017</t>
  </si>
  <si>
    <t>Atención a la Cardiopatía Isquémica. Resultados a partir del CMBD. Región de Murcia. 2013-2017. Informes sobre el Sistema Regional de Salud 1915. Murcia: Consejería de Salud; 2019.</t>
  </si>
  <si>
    <r>
      <t xml:space="preserve">Tomando como fuente el Conjunto Mínimo Básico de Datos de asistencia especializada (CMBD), se elaboran indicadores asistenciales sobre la Cardiopatía Isquémica. En este archivo se incluyen todos los indicadores elaborados, que han servido como fuente para la elaboración varios informes que pueden consultarse en http://www.murciasalud.es/cmbd.  </t>
    </r>
    <r>
      <rPr>
        <b/>
        <sz val="8"/>
        <rFont val="Arial"/>
        <family val="2"/>
      </rPr>
      <t xml:space="preserve">
Notas Metodológicas:</t>
    </r>
    <r>
      <rPr>
        <sz val="8"/>
        <rFont val="Arial"/>
        <family val="2"/>
      </rPr>
      <t xml:space="preserve"> Fuente de la Información: CMBD, Región de Murcia. Definición de caso: Episodios de asistencia hospitalaria con internamiento en personas residentes en la Región de Murcia, financiados por el Servicio Murciano de Salud con diagnóstico principal de cardiopatía isquémica. Se excluye la media/larga estancia en hospitales concertados (&gt; de 90 días). Identificados por el CIP, los episodios con continuidad asistencial entre hospitales (traslados) se agrupan en uno solo y se incorpora la información de la hemodinamica ambulatoria. Indicadores elaborados por área de salud de residencia del paciente. Tasas en función de la población publicada por el CREM. Las variaciones en los datos sobre informes precedentes se deben al mantenimiento y actualización el CMBD, en concreto en este informe se han actualizado los datos de 2014 e incorporado los de 2015 a 2017. 
Para definición y alcance de las variables estudiadas ver apartado de método 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</si>
</sst>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1010C0A]#,##0"/>
    <numFmt numFmtId="167" formatCode="###0"/>
    <numFmt numFmtId="168" formatCode="###0.0"/>
  </numFmts>
  <fonts count="82">
    <font>
      <sz val="10"/>
      <name val="Arial"/>
    </font>
    <font>
      <sz val="10"/>
      <name val="Arial"/>
    </font>
    <font>
      <sz val="8"/>
      <name val="Arial"/>
    </font>
    <font>
      <u/>
      <sz val="10"/>
      <color indexed="12"/>
      <name val="Arial"/>
    </font>
    <font>
      <b/>
      <sz val="11"/>
      <name val="Arial"/>
      <family val="2"/>
    </font>
    <font>
      <sz val="9"/>
      <name val="Arial"/>
    </font>
    <font>
      <b/>
      <sz val="6"/>
      <name val="Arial"/>
      <family val="2"/>
    </font>
    <font>
      <b/>
      <sz val="16"/>
      <name val="Arial"/>
      <family val="2"/>
    </font>
    <font>
      <sz val="10"/>
      <color indexed="10"/>
      <name val="Arial"/>
    </font>
    <font>
      <b/>
      <sz val="11"/>
      <name val="Arial"/>
    </font>
    <font>
      <sz val="10"/>
      <name val="Arial"/>
    </font>
    <font>
      <b/>
      <u/>
      <sz val="12"/>
      <color indexed="12"/>
      <name val="Arial"/>
      <family val="2"/>
    </font>
    <font>
      <vertAlign val="superscript"/>
      <sz val="9"/>
      <name val="Arial"/>
    </font>
    <font>
      <b/>
      <sz val="14"/>
      <name val="Arial"/>
    </font>
    <font>
      <sz val="10"/>
      <name val="Arial"/>
    </font>
    <font>
      <u/>
      <sz val="10"/>
      <name val="Arial"/>
    </font>
    <font>
      <sz val="11"/>
      <name val="Arial"/>
    </font>
    <font>
      <sz val="10"/>
      <name val="Arial"/>
    </font>
    <font>
      <b/>
      <sz val="8"/>
      <name val="Arial"/>
      <family val="2"/>
    </font>
    <font>
      <b/>
      <sz val="10"/>
      <color indexed="10"/>
      <name val="Arial"/>
      <family val="2"/>
    </font>
    <font>
      <b/>
      <sz val="11"/>
      <color indexed="10"/>
      <name val="Arial"/>
    </font>
    <font>
      <b/>
      <u/>
      <sz val="12"/>
      <color indexed="10"/>
      <name val="Arial"/>
    </font>
    <font>
      <sz val="12"/>
      <color indexed="10"/>
      <name val="Arial"/>
    </font>
    <font>
      <sz val="11"/>
      <color indexed="10"/>
      <name val="Arial"/>
    </font>
    <font>
      <b/>
      <sz val="14"/>
      <color indexed="10"/>
      <name val="Arial"/>
    </font>
    <font>
      <b/>
      <sz val="10"/>
      <color indexed="10"/>
      <name val="Arial"/>
    </font>
    <font>
      <b/>
      <sz val="16"/>
      <name val="Arial"/>
    </font>
    <font>
      <sz val="10"/>
      <name val="Arial"/>
    </font>
    <font>
      <sz val="10"/>
      <name val="Arial"/>
    </font>
    <font>
      <sz val="10"/>
      <name val="Arial"/>
    </font>
    <font>
      <sz val="10"/>
      <name val="Arial"/>
    </font>
    <font>
      <i/>
      <sz val="9"/>
      <name val="Arial"/>
    </font>
    <font>
      <b/>
      <u/>
      <sz val="11"/>
      <color indexed="12"/>
      <name val="Arial"/>
      <family val="2"/>
    </font>
    <font>
      <b/>
      <sz val="10"/>
      <name val="Arial"/>
      <family val="2"/>
    </font>
    <font>
      <i/>
      <sz val="9"/>
      <name val="Arial"/>
      <family val="2"/>
    </font>
    <font>
      <b/>
      <sz val="9"/>
      <name val="Arial"/>
      <family val="2"/>
    </font>
    <font>
      <sz val="10"/>
      <name val="Arial"/>
      <family val="2"/>
    </font>
    <font>
      <b/>
      <u/>
      <sz val="10"/>
      <color indexed="12"/>
      <name val="Arial"/>
      <family val="2"/>
    </font>
    <font>
      <sz val="9"/>
      <name val="Arial"/>
      <family val="2"/>
    </font>
    <font>
      <b/>
      <sz val="12"/>
      <name val="Arial"/>
      <family val="2"/>
    </font>
    <font>
      <b/>
      <sz val="12"/>
      <name val="Arial"/>
    </font>
    <font>
      <sz val="10"/>
      <name val="Arial"/>
    </font>
    <font>
      <b/>
      <vertAlign val="superscript"/>
      <sz val="11"/>
      <name val="Arial"/>
    </font>
    <font>
      <b/>
      <u/>
      <sz val="12"/>
      <name val="Arial"/>
    </font>
    <font>
      <sz val="10"/>
      <name val="Arial"/>
    </font>
    <font>
      <b/>
      <u/>
      <sz val="11"/>
      <name val="Arial"/>
    </font>
    <font>
      <b/>
      <u/>
      <sz val="11"/>
      <color indexed="12"/>
      <name val="Arial"/>
    </font>
    <font>
      <sz val="10"/>
      <color indexed="12"/>
      <name val="Arial"/>
    </font>
    <font>
      <b/>
      <sz val="8"/>
      <color indexed="12"/>
      <name val="Arial"/>
    </font>
    <font>
      <b/>
      <sz val="11"/>
      <color indexed="12"/>
      <name val="Arial"/>
    </font>
    <font>
      <b/>
      <sz val="8"/>
      <name val="Arial"/>
    </font>
    <font>
      <sz val="10"/>
      <name val="Arial"/>
    </font>
    <font>
      <b/>
      <sz val="6"/>
      <name val="Arial"/>
    </font>
    <font>
      <sz val="10"/>
      <name val="Arial"/>
    </font>
    <font>
      <sz val="7"/>
      <name val="Arial"/>
    </font>
    <font>
      <sz val="10"/>
      <name val="Times New Roman"/>
      <family val="1"/>
    </font>
    <font>
      <sz val="10"/>
      <color indexed="10"/>
      <name val="Arial"/>
      <family val="2"/>
    </font>
    <font>
      <sz val="8"/>
      <name val="Verdana"/>
    </font>
    <font>
      <b/>
      <sz val="8"/>
      <name val="Verdana"/>
    </font>
    <font>
      <sz val="8"/>
      <name val="Arial"/>
      <family val="2"/>
    </font>
    <font>
      <sz val="10"/>
      <color indexed="48"/>
      <name val="Arial"/>
      <family val="2"/>
    </font>
    <font>
      <b/>
      <sz val="8"/>
      <color indexed="48"/>
      <name val="Arial"/>
      <family val="2"/>
    </font>
    <font>
      <b/>
      <sz val="14"/>
      <name val="Arial"/>
      <family val="2"/>
    </font>
    <font>
      <sz val="14"/>
      <name val="Arial Narrow"/>
      <family val="2"/>
    </font>
    <font>
      <sz val="14"/>
      <name val="Times New Roman"/>
      <family val="1"/>
    </font>
    <font>
      <sz val="12"/>
      <name val="Times New Roman"/>
      <family val="1"/>
    </font>
    <font>
      <sz val="10"/>
      <name val="Arial Narrow"/>
      <family val="2"/>
    </font>
    <font>
      <b/>
      <sz val="11"/>
      <color indexed="60"/>
      <name val="Arial Bold"/>
    </font>
    <font>
      <sz val="11"/>
      <name val="Arial Bold"/>
    </font>
    <font>
      <sz val="7"/>
      <name val="Arial"/>
      <family val="2"/>
    </font>
    <font>
      <b/>
      <sz val="7"/>
      <name val="Arial"/>
      <family val="2"/>
    </font>
    <font>
      <b/>
      <sz val="7"/>
      <color indexed="23"/>
      <name val="Arial"/>
      <family val="2"/>
    </font>
    <font>
      <vertAlign val="superscript"/>
      <sz val="9"/>
      <name val="Arial"/>
      <family val="2"/>
    </font>
    <font>
      <u/>
      <sz val="10"/>
      <name val="Arial"/>
      <family val="2"/>
    </font>
    <font>
      <sz val="8.5"/>
      <name val="Arial"/>
      <family val="2"/>
    </font>
    <font>
      <sz val="11"/>
      <color theme="1"/>
      <name val="Arial"/>
      <family val="2"/>
    </font>
    <font>
      <sz val="11"/>
      <name val="Arial"/>
      <family val="2"/>
    </font>
    <font>
      <sz val="10"/>
      <color rgb="FFFF0000"/>
      <name val="Arial"/>
      <family val="2"/>
    </font>
    <font>
      <u/>
      <sz val="10"/>
      <color indexed="12"/>
      <name val="Arial"/>
      <family val="2"/>
    </font>
    <font>
      <b/>
      <u/>
      <sz val="10"/>
      <name val="Arial"/>
      <family val="2"/>
    </font>
    <font>
      <sz val="8"/>
      <color indexed="10"/>
      <name val="Arial"/>
      <family val="2"/>
    </font>
    <font>
      <u/>
      <sz val="8"/>
      <color indexed="12"/>
      <name val="Arial"/>
      <family val="2"/>
    </font>
  </fonts>
  <fills count="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0" fillId="0" borderId="0"/>
    <xf numFmtId="0" fontId="36" fillId="0" borderId="0"/>
  </cellStyleXfs>
  <cellXfs count="472">
    <xf numFmtId="0" fontId="0" fillId="0" borderId="0" xfId="0"/>
    <xf numFmtId="0" fontId="0" fillId="0" borderId="0" xfId="0" applyFill="1" applyBorder="1"/>
    <xf numFmtId="0" fontId="0" fillId="2" borderId="0" xfId="0" applyFill="1" applyBorder="1"/>
    <xf numFmtId="166" fontId="0" fillId="2" borderId="0" xfId="0" applyNumberFormat="1" applyFill="1" applyBorder="1"/>
    <xf numFmtId="0" fontId="0" fillId="2" borderId="0" xfId="0" applyFill="1"/>
    <xf numFmtId="0" fontId="4" fillId="2" borderId="0" xfId="0" applyFont="1" applyFill="1" applyBorder="1" applyAlignment="1">
      <alignment horizontal="center"/>
    </xf>
    <xf numFmtId="0" fontId="5" fillId="0" borderId="0" xfId="0" applyFont="1" applyFill="1" applyBorder="1" applyAlignment="1">
      <alignment horizontal="left"/>
    </xf>
    <xf numFmtId="0" fontId="5" fillId="0" borderId="1" xfId="0" applyFont="1" applyFill="1" applyBorder="1" applyAlignment="1">
      <alignment horizontal="left"/>
    </xf>
    <xf numFmtId="0" fontId="5" fillId="0" borderId="2" xfId="0" applyFont="1" applyFill="1" applyBorder="1" applyAlignment="1">
      <alignment horizontal="left"/>
    </xf>
    <xf numFmtId="0" fontId="6" fillId="0" borderId="0" xfId="0" applyFont="1" applyFill="1" applyBorder="1"/>
    <xf numFmtId="0" fontId="1" fillId="2" borderId="0" xfId="0" applyFont="1" applyFill="1" applyBorder="1"/>
    <xf numFmtId="0" fontId="10" fillId="2" borderId="0" xfId="0" applyFont="1" applyFill="1" applyBorder="1"/>
    <xf numFmtId="0" fontId="11" fillId="2" borderId="0" xfId="1" applyFont="1" applyFill="1" applyBorder="1" applyAlignment="1" applyProtection="1">
      <alignment horizontal="left" indent="1"/>
    </xf>
    <xf numFmtId="0" fontId="7" fillId="2" borderId="0" xfId="0" applyFont="1" applyFill="1" applyBorder="1" applyAlignment="1">
      <alignment vertical="top"/>
    </xf>
    <xf numFmtId="0" fontId="5" fillId="0" borderId="0" xfId="0" applyFont="1"/>
    <xf numFmtId="0" fontId="5" fillId="2" borderId="0" xfId="0" applyFont="1" applyFill="1" applyBorder="1"/>
    <xf numFmtId="0" fontId="5" fillId="2" borderId="2" xfId="0" applyFont="1" applyFill="1" applyBorder="1"/>
    <xf numFmtId="0" fontId="5" fillId="2" borderId="1" xfId="0" applyFont="1" applyFill="1" applyBorder="1"/>
    <xf numFmtId="0" fontId="14" fillId="2" borderId="0" xfId="0" applyFont="1" applyFill="1" applyBorder="1"/>
    <xf numFmtId="0" fontId="15" fillId="0" borderId="0" xfId="1" applyFont="1" applyFill="1" applyBorder="1" applyAlignment="1" applyProtection="1"/>
    <xf numFmtId="0" fontId="9" fillId="2" borderId="0" xfId="0" applyFont="1" applyFill="1" applyBorder="1" applyAlignment="1">
      <alignment horizontal="center"/>
    </xf>
    <xf numFmtId="0" fontId="10" fillId="0" borderId="0" xfId="0" applyFont="1" applyFill="1" applyBorder="1"/>
    <xf numFmtId="0" fontId="17" fillId="2" borderId="0" xfId="0" applyFont="1" applyFill="1" applyBorder="1"/>
    <xf numFmtId="0" fontId="17" fillId="2" borderId="0" xfId="0" applyFont="1" applyFill="1"/>
    <xf numFmtId="0" fontId="17" fillId="0" borderId="1" xfId="0" applyFont="1" applyFill="1" applyBorder="1"/>
    <xf numFmtId="0" fontId="13" fillId="2" borderId="1" xfId="0" applyFont="1" applyFill="1" applyBorder="1" applyAlignment="1">
      <alignment vertical="top"/>
    </xf>
    <xf numFmtId="0" fontId="13" fillId="2" borderId="2" xfId="0" applyFont="1" applyFill="1" applyBorder="1" applyAlignment="1">
      <alignment vertical="top"/>
    </xf>
    <xf numFmtId="3" fontId="14" fillId="0" borderId="2" xfId="0" applyNumberFormat="1" applyFont="1" applyFill="1" applyBorder="1"/>
    <xf numFmtId="3" fontId="14" fillId="0" borderId="2" xfId="0" applyNumberFormat="1" applyFont="1" applyBorder="1"/>
    <xf numFmtId="164" fontId="10" fillId="0" borderId="0" xfId="0" applyNumberFormat="1" applyFont="1" applyFill="1" applyBorder="1"/>
    <xf numFmtId="164" fontId="10" fillId="0" borderId="0" xfId="0" applyNumberFormat="1" applyFont="1" applyBorder="1"/>
    <xf numFmtId="2" fontId="10" fillId="0" borderId="0" xfId="0" applyNumberFormat="1" applyFont="1" applyFill="1" applyBorder="1"/>
    <xf numFmtId="2" fontId="10" fillId="0" borderId="0" xfId="0" applyNumberFormat="1" applyFont="1" applyBorder="1"/>
    <xf numFmtId="0" fontId="10" fillId="2" borderId="1" xfId="0" applyFont="1" applyFill="1" applyBorder="1"/>
    <xf numFmtId="164" fontId="10" fillId="0" borderId="1" xfId="0" applyNumberFormat="1" applyFont="1" applyFill="1" applyBorder="1"/>
    <xf numFmtId="164" fontId="10" fillId="0" borderId="1" xfId="0" applyNumberFormat="1" applyFont="1" applyBorder="1"/>
    <xf numFmtId="0" fontId="10" fillId="2" borderId="2" xfId="0" applyFont="1" applyFill="1" applyBorder="1"/>
    <xf numFmtId="164" fontId="10" fillId="0" borderId="2" xfId="0" applyNumberFormat="1" applyFont="1" applyFill="1" applyBorder="1"/>
    <xf numFmtId="164" fontId="10" fillId="0" borderId="2" xfId="0" applyNumberFormat="1" applyFont="1" applyBorder="1"/>
    <xf numFmtId="0" fontId="2" fillId="2" borderId="0" xfId="0" applyFont="1" applyFill="1" applyBorder="1" applyAlignment="1"/>
    <xf numFmtId="0" fontId="1" fillId="0" borderId="0" xfId="0" applyFont="1" applyFill="1" applyBorder="1"/>
    <xf numFmtId="0" fontId="1" fillId="0" borderId="1" xfId="0" applyFont="1" applyFill="1" applyBorder="1"/>
    <xf numFmtId="0" fontId="13" fillId="2" borderId="0" xfId="0" applyFont="1" applyFill="1" applyBorder="1" applyAlignment="1">
      <alignment vertical="top"/>
    </xf>
    <xf numFmtId="0" fontId="8" fillId="2" borderId="0" xfId="0" applyFont="1" applyFill="1" applyBorder="1"/>
    <xf numFmtId="0" fontId="8" fillId="2" borderId="0" xfId="0" applyFont="1" applyFill="1"/>
    <xf numFmtId="166" fontId="8" fillId="2" borderId="0" xfId="0" applyNumberFormat="1" applyFont="1" applyFill="1" applyBorder="1"/>
    <xf numFmtId="0" fontId="20" fillId="2" borderId="0" xfId="0" applyFont="1" applyFill="1" applyBorder="1" applyAlignment="1">
      <alignment horizontal="center"/>
    </xf>
    <xf numFmtId="0" fontId="21" fillId="2" borderId="0" xfId="1" applyFont="1" applyFill="1" applyBorder="1" applyAlignment="1" applyProtection="1">
      <alignment horizontal="center"/>
    </xf>
    <xf numFmtId="0" fontId="22" fillId="2" borderId="0" xfId="0" applyFont="1" applyFill="1" applyBorder="1"/>
    <xf numFmtId="0" fontId="8" fillId="0" borderId="0" xfId="0" applyFont="1" applyFill="1" applyBorder="1"/>
    <xf numFmtId="0" fontId="24" fillId="2" borderId="2" xfId="0" applyFont="1" applyFill="1" applyBorder="1" applyAlignment="1">
      <alignment vertical="top"/>
    </xf>
    <xf numFmtId="0" fontId="8" fillId="2" borderId="1" xfId="0" applyFont="1" applyFill="1" applyBorder="1"/>
    <xf numFmtId="0" fontId="8" fillId="0" borderId="0" xfId="0" applyFont="1" applyFill="1"/>
    <xf numFmtId="0" fontId="20" fillId="0" borderId="0" xfId="0" applyFont="1" applyFill="1" applyBorder="1" applyAlignment="1">
      <alignment horizontal="center"/>
    </xf>
    <xf numFmtId="0" fontId="24" fillId="2" borderId="0" xfId="0" applyFont="1" applyFill="1" applyBorder="1" applyAlignment="1">
      <alignment vertical="top"/>
    </xf>
    <xf numFmtId="0" fontId="25" fillId="0" borderId="0" xfId="0" applyFont="1" applyFill="1" applyBorder="1"/>
    <xf numFmtId="0" fontId="27" fillId="2" borderId="0" xfId="0" applyFont="1" applyFill="1" applyBorder="1"/>
    <xf numFmtId="0" fontId="28" fillId="2" borderId="0" xfId="0" applyFont="1" applyFill="1" applyBorder="1"/>
    <xf numFmtId="0" fontId="29" fillId="2" borderId="0" xfId="0" applyFont="1" applyFill="1" applyBorder="1"/>
    <xf numFmtId="164" fontId="29" fillId="0" borderId="0" xfId="0" applyNumberFormat="1" applyFont="1" applyFill="1" applyBorder="1"/>
    <xf numFmtId="0" fontId="5" fillId="2" borderId="3" xfId="0" applyFont="1" applyFill="1" applyBorder="1"/>
    <xf numFmtId="0" fontId="10" fillId="2" borderId="3" xfId="0" applyFont="1" applyFill="1" applyBorder="1"/>
    <xf numFmtId="164" fontId="10" fillId="0" borderId="3" xfId="0" applyNumberFormat="1" applyFont="1" applyFill="1" applyBorder="1"/>
    <xf numFmtId="0" fontId="0" fillId="2" borderId="0" xfId="0" applyFill="1" applyAlignment="1">
      <alignment horizontal="left"/>
    </xf>
    <xf numFmtId="0" fontId="30" fillId="0" borderId="1" xfId="0" applyFont="1" applyFill="1" applyBorder="1"/>
    <xf numFmtId="0" fontId="31" fillId="0" borderId="0" xfId="0" applyFont="1" applyFill="1" applyBorder="1" applyAlignment="1">
      <alignment horizontal="left"/>
    </xf>
    <xf numFmtId="3" fontId="14" fillId="0" borderId="0" xfId="0" applyNumberFormat="1" applyFont="1" applyFill="1" applyBorder="1"/>
    <xf numFmtId="3" fontId="14" fillId="0" borderId="0" xfId="0" applyNumberFormat="1" applyFont="1" applyBorder="1"/>
    <xf numFmtId="164" fontId="29" fillId="0" borderId="0" xfId="0" quotePrefix="1" applyNumberFormat="1" applyFont="1" applyBorder="1" applyAlignment="1">
      <alignment horizontal="right"/>
    </xf>
    <xf numFmtId="164" fontId="10" fillId="0" borderId="3" xfId="0" applyNumberFormat="1" applyFont="1" applyBorder="1"/>
    <xf numFmtId="0" fontId="31" fillId="0" borderId="0" xfId="0" applyFont="1" applyFill="1" applyBorder="1" applyAlignment="1">
      <alignment horizontal="left" indent="1"/>
    </xf>
    <xf numFmtId="0" fontId="21" fillId="2" borderId="0" xfId="1" applyFont="1" applyFill="1" applyBorder="1" applyAlignment="1" applyProtection="1">
      <alignment horizontal="left" indent="12"/>
    </xf>
    <xf numFmtId="0" fontId="11" fillId="2" borderId="0" xfId="1" applyFont="1" applyFill="1" applyBorder="1" applyAlignment="1" applyProtection="1">
      <alignment horizontal="left" indent="12"/>
    </xf>
    <xf numFmtId="0" fontId="14" fillId="0" borderId="1" xfId="0" applyFont="1" applyFill="1" applyBorder="1" applyAlignment="1">
      <alignment horizontal="center"/>
    </xf>
    <xf numFmtId="0" fontId="14" fillId="2" borderId="0" xfId="0" applyFont="1" applyFill="1"/>
    <xf numFmtId="0" fontId="10" fillId="2" borderId="0" xfId="0" applyFont="1" applyFill="1"/>
    <xf numFmtId="0" fontId="29" fillId="2" borderId="0" xfId="0" applyFont="1" applyFill="1"/>
    <xf numFmtId="164" fontId="8" fillId="2" borderId="0" xfId="0" applyNumberFormat="1" applyFont="1" applyFill="1"/>
    <xf numFmtId="2" fontId="10" fillId="0" borderId="1" xfId="0" applyNumberFormat="1" applyFont="1" applyFill="1" applyBorder="1"/>
    <xf numFmtId="2" fontId="10" fillId="0" borderId="1" xfId="0" applyNumberFormat="1" applyFont="1" applyBorder="1"/>
    <xf numFmtId="165" fontId="14" fillId="0" borderId="0" xfId="0" applyNumberFormat="1" applyFont="1" applyFill="1" applyBorder="1"/>
    <xf numFmtId="165" fontId="14" fillId="0" borderId="0" xfId="0" applyNumberFormat="1" applyFont="1" applyBorder="1"/>
    <xf numFmtId="0" fontId="1" fillId="0" borderId="1" xfId="0" applyFont="1" applyFill="1" applyBorder="1" applyAlignment="1">
      <alignment horizontal="center"/>
    </xf>
    <xf numFmtId="3" fontId="1" fillId="0" borderId="2" xfId="0" applyNumberFormat="1" applyFont="1" applyFill="1" applyBorder="1"/>
    <xf numFmtId="3" fontId="1" fillId="0" borderId="2" xfId="0" applyNumberFormat="1" applyFont="1" applyBorder="1"/>
    <xf numFmtId="164" fontId="0" fillId="0" borderId="0" xfId="0" applyNumberFormat="1"/>
    <xf numFmtId="4" fontId="14" fillId="0" borderId="0" xfId="0" applyNumberFormat="1" applyFont="1" applyFill="1" applyBorder="1"/>
    <xf numFmtId="4" fontId="14" fillId="0" borderId="0" xfId="0" applyNumberFormat="1" applyFont="1" applyBorder="1"/>
    <xf numFmtId="164" fontId="10" fillId="2" borderId="1" xfId="0" applyNumberFormat="1" applyFont="1" applyFill="1" applyBorder="1"/>
    <xf numFmtId="164" fontId="1" fillId="2" borderId="0" xfId="0" applyNumberFormat="1" applyFont="1" applyFill="1"/>
    <xf numFmtId="0" fontId="34" fillId="0" borderId="0" xfId="0" applyFont="1" applyFill="1" applyBorder="1" applyAlignment="1">
      <alignment horizontal="left" indent="3"/>
    </xf>
    <xf numFmtId="0" fontId="14" fillId="0" borderId="0" xfId="0" applyFont="1" applyFill="1" applyBorder="1" applyAlignment="1">
      <alignment horizontal="center"/>
    </xf>
    <xf numFmtId="164" fontId="1" fillId="0" borderId="2" xfId="0" applyNumberFormat="1" applyFont="1" applyFill="1" applyBorder="1"/>
    <xf numFmtId="0" fontId="1" fillId="2" borderId="0" xfId="0" applyFont="1" applyFill="1"/>
    <xf numFmtId="0" fontId="17" fillId="0" borderId="1" xfId="0" applyFont="1" applyFill="1" applyBorder="1" applyAlignment="1"/>
    <xf numFmtId="0" fontId="17" fillId="0" borderId="2" xfId="0" applyFont="1" applyFill="1" applyBorder="1" applyAlignment="1"/>
    <xf numFmtId="0" fontId="33" fillId="0" borderId="2" xfId="0" applyFont="1" applyFill="1" applyBorder="1" applyAlignment="1"/>
    <xf numFmtId="0" fontId="35" fillId="0" borderId="2" xfId="0" applyFont="1" applyFill="1" applyBorder="1" applyAlignment="1"/>
    <xf numFmtId="0" fontId="14" fillId="2" borderId="1" xfId="0" applyFont="1" applyFill="1" applyBorder="1"/>
    <xf numFmtId="0" fontId="36" fillId="2" borderId="0" xfId="0" applyFont="1" applyFill="1" applyBorder="1"/>
    <xf numFmtId="0" fontId="36" fillId="0" borderId="0" xfId="0" applyFont="1" applyFill="1" applyBorder="1"/>
    <xf numFmtId="3" fontId="36" fillId="0" borderId="0" xfId="0" applyNumberFormat="1" applyFont="1" applyFill="1" applyBorder="1"/>
    <xf numFmtId="164" fontId="36" fillId="2" borderId="0" xfId="0" applyNumberFormat="1" applyFont="1" applyFill="1" applyBorder="1"/>
    <xf numFmtId="168" fontId="36" fillId="0" borderId="0" xfId="0" applyNumberFormat="1" applyFont="1" applyBorder="1" applyAlignment="1">
      <alignment horizontal="right" vertical="top"/>
    </xf>
    <xf numFmtId="0" fontId="36" fillId="2" borderId="1" xfId="0" applyFont="1" applyFill="1" applyBorder="1"/>
    <xf numFmtId="3" fontId="36" fillId="0" borderId="1" xfId="0" applyNumberFormat="1" applyFont="1" applyFill="1" applyBorder="1"/>
    <xf numFmtId="164" fontId="36" fillId="2" borderId="1" xfId="0" applyNumberFormat="1" applyFont="1" applyFill="1" applyBorder="1"/>
    <xf numFmtId="0" fontId="0" fillId="0" borderId="0" xfId="0" applyBorder="1"/>
    <xf numFmtId="0" fontId="33" fillId="2" borderId="0" xfId="0" applyFont="1" applyFill="1"/>
    <xf numFmtId="0" fontId="19" fillId="2" borderId="0" xfId="0" applyFont="1" applyFill="1" applyBorder="1"/>
    <xf numFmtId="0" fontId="37" fillId="0" borderId="0" xfId="1" applyFont="1" applyFill="1" applyBorder="1" applyAlignment="1" applyProtection="1"/>
    <xf numFmtId="0" fontId="38" fillId="2" borderId="0" xfId="0" applyFont="1" applyFill="1" applyBorder="1"/>
    <xf numFmtId="164" fontId="14" fillId="0" borderId="0" xfId="0" applyNumberFormat="1" applyFont="1" applyFill="1" applyBorder="1" applyAlignment="1">
      <alignment horizontal="right"/>
    </xf>
    <xf numFmtId="0" fontId="17" fillId="0" borderId="0" xfId="0" applyFont="1" applyFill="1" applyBorder="1" applyAlignment="1"/>
    <xf numFmtId="0" fontId="35" fillId="0" borderId="0" xfId="0" applyFont="1" applyFill="1" applyBorder="1" applyAlignment="1"/>
    <xf numFmtId="0" fontId="36" fillId="0" borderId="0" xfId="0" applyFont="1" applyFill="1" applyBorder="1" applyAlignment="1"/>
    <xf numFmtId="0" fontId="14" fillId="0" borderId="1" xfId="0" applyFont="1" applyFill="1" applyBorder="1" applyAlignment="1">
      <alignment horizontal="left"/>
    </xf>
    <xf numFmtId="164" fontId="0" fillId="0" borderId="1" xfId="0" applyNumberFormat="1" applyBorder="1"/>
    <xf numFmtId="2" fontId="14" fillId="2" borderId="0" xfId="0" applyNumberFormat="1" applyFont="1" applyFill="1" applyBorder="1"/>
    <xf numFmtId="0" fontId="14" fillId="0" borderId="0" xfId="0" applyFont="1" applyFill="1" applyBorder="1"/>
    <xf numFmtId="0" fontId="14" fillId="0" borderId="0" xfId="0" applyFont="1" applyFill="1"/>
    <xf numFmtId="165" fontId="1" fillId="0" borderId="0" xfId="0" applyNumberFormat="1" applyFont="1" applyFill="1" applyBorder="1"/>
    <xf numFmtId="2" fontId="1" fillId="2" borderId="0" xfId="0" applyNumberFormat="1" applyFont="1" applyFill="1"/>
    <xf numFmtId="2" fontId="1" fillId="0" borderId="0" xfId="0" applyNumberFormat="1" applyFont="1" applyFill="1" applyBorder="1"/>
    <xf numFmtId="2" fontId="1" fillId="0" borderId="0" xfId="0" applyNumberFormat="1" applyFont="1" applyBorder="1"/>
    <xf numFmtId="164" fontId="1" fillId="0" borderId="0" xfId="0" applyNumberFormat="1" applyFont="1" applyFill="1" applyBorder="1"/>
    <xf numFmtId="164" fontId="1" fillId="0" borderId="0" xfId="0" applyNumberFormat="1" applyFont="1" applyBorder="1"/>
    <xf numFmtId="164" fontId="1" fillId="0" borderId="1" xfId="0" applyNumberFormat="1" applyFont="1" applyFill="1" applyBorder="1"/>
    <xf numFmtId="164" fontId="1" fillId="0" borderId="1" xfId="0" applyNumberFormat="1" applyFont="1" applyBorder="1"/>
    <xf numFmtId="165" fontId="1" fillId="0" borderId="0" xfId="0" applyNumberFormat="1" applyFont="1" applyBorder="1"/>
    <xf numFmtId="164" fontId="1" fillId="0" borderId="3" xfId="0" applyNumberFormat="1" applyFont="1" applyFill="1" applyBorder="1"/>
    <xf numFmtId="164" fontId="1" fillId="0" borderId="3" xfId="0" applyNumberFormat="1" applyFont="1" applyBorder="1"/>
    <xf numFmtId="164" fontId="1" fillId="0" borderId="2" xfId="0" applyNumberFormat="1" applyFont="1" applyBorder="1"/>
    <xf numFmtId="4" fontId="1" fillId="0" borderId="0" xfId="0" applyNumberFormat="1" applyFont="1" applyFill="1" applyBorder="1"/>
    <xf numFmtId="0" fontId="21" fillId="2" borderId="0" xfId="1" applyFont="1" applyFill="1" applyBorder="1" applyAlignment="1" applyProtection="1">
      <alignment vertical="center"/>
    </xf>
    <xf numFmtId="0" fontId="1" fillId="2" borderId="0" xfId="0" applyFont="1" applyFill="1" applyAlignment="1">
      <alignment horizontal="center"/>
    </xf>
    <xf numFmtId="0" fontId="40" fillId="2" borderId="0" xfId="1" applyFont="1" applyFill="1" applyBorder="1" applyAlignment="1" applyProtection="1">
      <alignment horizontal="left"/>
    </xf>
    <xf numFmtId="0" fontId="41" fillId="2" borderId="0" xfId="0" applyFont="1" applyFill="1"/>
    <xf numFmtId="0" fontId="43" fillId="2" borderId="0" xfId="1" applyFont="1" applyFill="1" applyBorder="1" applyAlignment="1" applyProtection="1">
      <alignment horizontal="left" indent="1"/>
    </xf>
    <xf numFmtId="0" fontId="44" fillId="2" borderId="0" xfId="0" applyFont="1" applyFill="1"/>
    <xf numFmtId="0" fontId="45" fillId="2" borderId="0" xfId="1" applyFont="1" applyFill="1" applyBorder="1" applyAlignment="1" applyProtection="1"/>
    <xf numFmtId="0" fontId="43" fillId="2" borderId="0" xfId="1" applyFont="1" applyFill="1" applyBorder="1" applyAlignment="1" applyProtection="1">
      <alignment vertical="center"/>
    </xf>
    <xf numFmtId="0" fontId="46" fillId="2" borderId="0" xfId="1" applyFont="1" applyFill="1" applyBorder="1" applyAlignment="1" applyProtection="1">
      <alignment horizontal="left" indent="3"/>
    </xf>
    <xf numFmtId="0" fontId="47" fillId="2" borderId="0" xfId="0" applyFont="1" applyFill="1"/>
    <xf numFmtId="0" fontId="47" fillId="2" borderId="0" xfId="0" applyFont="1" applyFill="1" applyBorder="1"/>
    <xf numFmtId="0" fontId="46" fillId="2" borderId="0" xfId="1" applyFont="1" applyFill="1" applyBorder="1" applyAlignment="1" applyProtection="1">
      <alignment horizontal="left"/>
    </xf>
    <xf numFmtId="0" fontId="48" fillId="2" borderId="0" xfId="0" applyFont="1" applyFill="1" applyBorder="1" applyAlignment="1">
      <alignment vertical="top"/>
    </xf>
    <xf numFmtId="0" fontId="49" fillId="0" borderId="0" xfId="1" applyFont="1" applyBorder="1" applyAlignment="1" applyProtection="1">
      <alignment horizontal="left"/>
    </xf>
    <xf numFmtId="0" fontId="3" fillId="0" borderId="0" xfId="1" applyFont="1" applyFill="1" applyBorder="1" applyAlignment="1" applyProtection="1"/>
    <xf numFmtId="0" fontId="1" fillId="2" borderId="3" xfId="0" applyFont="1" applyFill="1" applyBorder="1"/>
    <xf numFmtId="164" fontId="36" fillId="0" borderId="0" xfId="0" applyNumberFormat="1" applyFont="1" applyFill="1" applyBorder="1"/>
    <xf numFmtId="164" fontId="36" fillId="0" borderId="0" xfId="0" applyNumberFormat="1" applyFont="1" applyBorder="1"/>
    <xf numFmtId="0" fontId="0" fillId="0" borderId="0" xfId="0" applyAlignment="1">
      <alignment horizontal="center"/>
    </xf>
    <xf numFmtId="0" fontId="37" fillId="0" borderId="0" xfId="1" applyFont="1" applyFill="1" applyBorder="1" applyAlignment="1" applyProtection="1">
      <alignment horizontal="left"/>
    </xf>
    <xf numFmtId="0" fontId="8" fillId="2" borderId="0" xfId="0" applyFont="1" applyFill="1" applyAlignment="1">
      <alignment horizontal="center"/>
    </xf>
    <xf numFmtId="3" fontId="1" fillId="0" borderId="2" xfId="0" applyNumberFormat="1" applyFont="1" applyBorder="1" applyAlignment="1">
      <alignment horizontal="center"/>
    </xf>
    <xf numFmtId="3" fontId="1" fillId="0" borderId="0" xfId="0" applyNumberFormat="1" applyFont="1" applyBorder="1"/>
    <xf numFmtId="3" fontId="1" fillId="0" borderId="0" xfId="0" applyNumberFormat="1" applyFont="1" applyBorder="1" applyAlignment="1">
      <alignment horizontal="center"/>
    </xf>
    <xf numFmtId="165" fontId="1" fillId="0" borderId="0" xfId="0" applyNumberFormat="1" applyFont="1" applyBorder="1" applyAlignment="1">
      <alignment horizontal="center"/>
    </xf>
    <xf numFmtId="0" fontId="1" fillId="2" borderId="1" xfId="0" applyFont="1" applyFill="1" applyBorder="1"/>
    <xf numFmtId="2" fontId="1" fillId="0" borderId="1" xfId="0" applyNumberFormat="1" applyFont="1" applyBorder="1" applyAlignment="1">
      <alignment horizontal="center"/>
    </xf>
    <xf numFmtId="164" fontId="1" fillId="0" borderId="0" xfId="0" applyNumberFormat="1" applyFont="1" applyBorder="1" applyAlignment="1">
      <alignment horizontal="center"/>
    </xf>
    <xf numFmtId="164" fontId="1" fillId="0" borderId="1" xfId="0" applyNumberFormat="1" applyFont="1" applyBorder="1" applyAlignment="1">
      <alignment horizontal="center"/>
    </xf>
    <xf numFmtId="0" fontId="1" fillId="2" borderId="2" xfId="0" applyFont="1" applyFill="1" applyBorder="1"/>
    <xf numFmtId="164" fontId="1" fillId="0" borderId="0" xfId="0" applyNumberFormat="1" applyFont="1" applyFill="1" applyBorder="1" applyAlignment="1">
      <alignment horizontal="center"/>
    </xf>
    <xf numFmtId="2" fontId="1" fillId="0" borderId="1" xfId="0" applyNumberFormat="1" applyFont="1" applyFill="1" applyBorder="1" applyAlignment="1">
      <alignment horizontal="center"/>
    </xf>
    <xf numFmtId="2" fontId="1" fillId="0" borderId="0" xfId="0" applyNumberFormat="1" applyFont="1" applyFill="1" applyBorder="1" applyAlignment="1">
      <alignment horizontal="center"/>
    </xf>
    <xf numFmtId="164" fontId="1" fillId="0" borderId="1" xfId="0" applyNumberFormat="1" applyFont="1" applyFill="1" applyBorder="1" applyAlignment="1">
      <alignment horizontal="center"/>
    </xf>
    <xf numFmtId="164" fontId="1" fillId="0" borderId="3" xfId="0" applyNumberFormat="1" applyFont="1" applyFill="1" applyBorder="1" applyAlignment="1">
      <alignment horizontal="center"/>
    </xf>
    <xf numFmtId="2" fontId="1" fillId="0" borderId="3" xfId="0" applyNumberFormat="1" applyFont="1" applyFill="1" applyBorder="1" applyAlignment="1">
      <alignment horizontal="center"/>
    </xf>
    <xf numFmtId="2" fontId="1" fillId="0" borderId="0" xfId="0" applyNumberFormat="1" applyFont="1" applyBorder="1" applyAlignment="1">
      <alignment horizontal="center"/>
    </xf>
    <xf numFmtId="2" fontId="1" fillId="2" borderId="1" xfId="0" applyNumberFormat="1" applyFont="1" applyFill="1" applyBorder="1" applyAlignment="1">
      <alignment horizontal="center"/>
    </xf>
    <xf numFmtId="2" fontId="1" fillId="2" borderId="0" xfId="0" applyNumberFormat="1" applyFont="1" applyFill="1" applyAlignment="1">
      <alignment horizontal="center"/>
    </xf>
    <xf numFmtId="164" fontId="1" fillId="0" borderId="0" xfId="0" quotePrefix="1" applyNumberFormat="1" applyFont="1" applyBorder="1" applyAlignment="1">
      <alignment horizontal="right"/>
    </xf>
    <xf numFmtId="0" fontId="1" fillId="2" borderId="0" xfId="0" applyFont="1" applyFill="1" applyBorder="1" applyAlignment="1"/>
    <xf numFmtId="0" fontId="8" fillId="2" borderId="1" xfId="0" applyFont="1" applyFill="1" applyBorder="1" applyAlignment="1">
      <alignment horizontal="center"/>
    </xf>
    <xf numFmtId="2" fontId="1" fillId="2" borderId="3" xfId="0" applyNumberFormat="1" applyFont="1" applyFill="1" applyBorder="1" applyAlignment="1">
      <alignment horizontal="center"/>
    </xf>
    <xf numFmtId="0" fontId="8" fillId="2" borderId="3" xfId="0" applyFont="1" applyFill="1" applyBorder="1" applyAlignment="1">
      <alignment horizontal="center"/>
    </xf>
    <xf numFmtId="0" fontId="37" fillId="2" borderId="0" xfId="1" applyFont="1" applyFill="1" applyBorder="1" applyAlignment="1" applyProtection="1">
      <alignment horizontal="left"/>
    </xf>
    <xf numFmtId="2" fontId="1" fillId="2" borderId="2" xfId="0" applyNumberFormat="1" applyFont="1" applyFill="1" applyBorder="1" applyAlignment="1">
      <alignment horizontal="center"/>
    </xf>
    <xf numFmtId="4" fontId="1" fillId="0" borderId="0" xfId="0" applyNumberFormat="1" applyFont="1" applyBorder="1" applyAlignment="1">
      <alignment horizontal="center"/>
    </xf>
    <xf numFmtId="4" fontId="1" fillId="0" borderId="1" xfId="0" applyNumberFormat="1" applyFont="1" applyBorder="1" applyAlignment="1">
      <alignment horizontal="center"/>
    </xf>
    <xf numFmtId="4" fontId="1" fillId="0" borderId="2" xfId="0" applyNumberFormat="1" applyFont="1" applyFill="1" applyBorder="1" applyAlignment="1">
      <alignment horizontal="center"/>
    </xf>
    <xf numFmtId="4" fontId="1" fillId="0" borderId="2" xfId="0" applyNumberFormat="1" applyFont="1" applyBorder="1" applyAlignment="1">
      <alignment horizontal="center"/>
    </xf>
    <xf numFmtId="4" fontId="1" fillId="0" borderId="0"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3" xfId="0" applyNumberFormat="1" applyFont="1" applyFill="1" applyBorder="1" applyAlignment="1">
      <alignment horizontal="center"/>
    </xf>
    <xf numFmtId="0" fontId="5" fillId="0" borderId="3" xfId="0" applyFont="1" applyFill="1" applyBorder="1" applyAlignment="1">
      <alignment horizontal="left"/>
    </xf>
    <xf numFmtId="0" fontId="16" fillId="2" borderId="0" xfId="0" applyFont="1" applyFill="1" applyBorder="1" applyAlignment="1">
      <alignment horizontal="center"/>
    </xf>
    <xf numFmtId="0" fontId="50" fillId="2" borderId="0" xfId="0" applyFont="1" applyFill="1" applyBorder="1" applyAlignment="1">
      <alignment vertical="top"/>
    </xf>
    <xf numFmtId="0" fontId="51" fillId="2" borderId="0" xfId="0" applyFont="1" applyFill="1" applyBorder="1"/>
    <xf numFmtId="0" fontId="51" fillId="2" borderId="0" xfId="0" applyFont="1" applyFill="1"/>
    <xf numFmtId="0" fontId="52" fillId="0" borderId="0" xfId="0" applyFont="1" applyFill="1" applyBorder="1"/>
    <xf numFmtId="0" fontId="53" fillId="2" borderId="0" xfId="0" applyFont="1" applyFill="1" applyBorder="1"/>
    <xf numFmtId="0" fontId="53" fillId="0" borderId="0" xfId="0" applyFont="1" applyFill="1" applyBorder="1"/>
    <xf numFmtId="0" fontId="53" fillId="2" borderId="0" xfId="0" applyFont="1" applyFill="1"/>
    <xf numFmtId="0" fontId="1" fillId="2" borderId="1" xfId="0" applyFont="1" applyFill="1" applyBorder="1" applyAlignment="1">
      <alignment horizontal="center"/>
    </xf>
    <xf numFmtId="0" fontId="54" fillId="0" borderId="0" xfId="0" applyFont="1" applyFill="1" applyBorder="1" applyAlignment="1">
      <alignment vertical="top" wrapText="1"/>
    </xf>
    <xf numFmtId="0" fontId="55" fillId="0" borderId="0" xfId="0" applyFont="1"/>
    <xf numFmtId="3" fontId="8" fillId="0" borderId="0" xfId="0" applyNumberFormat="1" applyFont="1" applyBorder="1"/>
    <xf numFmtId="164" fontId="8" fillId="0" borderId="0" xfId="0" applyNumberFormat="1" applyFont="1" applyBorder="1"/>
    <xf numFmtId="3" fontId="8" fillId="0" borderId="0" xfId="0" applyNumberFormat="1" applyFont="1" applyFill="1" applyBorder="1"/>
    <xf numFmtId="2" fontId="1" fillId="0" borderId="1" xfId="0" applyNumberFormat="1" applyFont="1" applyBorder="1"/>
    <xf numFmtId="0" fontId="56" fillId="2" borderId="0" xfId="0" applyFont="1" applyFill="1"/>
    <xf numFmtId="0" fontId="56" fillId="0" borderId="0" xfId="0" applyFont="1"/>
    <xf numFmtId="164" fontId="56" fillId="2" borderId="0" xfId="0" applyNumberFormat="1" applyFont="1" applyFill="1"/>
    <xf numFmtId="0" fontId="56" fillId="2" borderId="0" xfId="0" applyFont="1" applyFill="1" applyBorder="1"/>
    <xf numFmtId="3" fontId="2" fillId="0" borderId="0" xfId="0" applyNumberFormat="1" applyFont="1"/>
    <xf numFmtId="3" fontId="0" fillId="0" borderId="0" xfId="0" applyNumberFormat="1"/>
    <xf numFmtId="164" fontId="1" fillId="2" borderId="1" xfId="0" applyNumberFormat="1" applyFont="1" applyFill="1" applyBorder="1"/>
    <xf numFmtId="164" fontId="36" fillId="2" borderId="0" xfId="0" applyNumberFormat="1" applyFont="1" applyFill="1"/>
    <xf numFmtId="2" fontId="36" fillId="0" borderId="1" xfId="0" applyNumberFormat="1" applyFont="1" applyBorder="1"/>
    <xf numFmtId="164" fontId="1" fillId="2" borderId="0" xfId="0" applyNumberFormat="1" applyFont="1" applyFill="1" applyBorder="1"/>
    <xf numFmtId="49" fontId="58" fillId="3" borderId="4" xfId="0" applyNumberFormat="1" applyFont="1" applyFill="1" applyBorder="1" applyAlignment="1">
      <alignment wrapText="1"/>
    </xf>
    <xf numFmtId="3" fontId="50" fillId="4" borderId="5" xfId="0" applyNumberFormat="1" applyFont="1" applyFill="1" applyBorder="1" applyAlignment="1">
      <alignment horizontal="right" vertical="center"/>
    </xf>
    <xf numFmtId="0" fontId="2" fillId="2" borderId="0" xfId="0" applyFont="1" applyFill="1" applyBorder="1" applyAlignment="1">
      <alignment vertical="center"/>
    </xf>
    <xf numFmtId="0" fontId="50" fillId="4" borderId="6" xfId="0" applyFont="1" applyFill="1" applyBorder="1" applyAlignment="1">
      <alignment horizontal="center" vertical="center" wrapText="1"/>
    </xf>
    <xf numFmtId="0" fontId="50" fillId="4" borderId="0" xfId="0" applyFont="1" applyFill="1" applyBorder="1" applyAlignment="1">
      <alignment horizontal="center" vertical="center"/>
    </xf>
    <xf numFmtId="0" fontId="50" fillId="4" borderId="7" xfId="0" applyFont="1" applyFill="1" applyBorder="1" applyAlignment="1">
      <alignment horizontal="center" vertical="center" wrapText="1"/>
    </xf>
    <xf numFmtId="0" fontId="50" fillId="4" borderId="8" xfId="0" applyFont="1" applyFill="1" applyBorder="1" applyAlignment="1">
      <alignment horizontal="center" vertical="center" wrapText="1"/>
    </xf>
    <xf numFmtId="0" fontId="50" fillId="4" borderId="9" xfId="0" applyFont="1" applyFill="1" applyBorder="1" applyAlignment="1">
      <alignment horizontal="center" vertical="center"/>
    </xf>
    <xf numFmtId="0" fontId="50" fillId="4" borderId="10" xfId="0" applyFont="1" applyFill="1" applyBorder="1" applyAlignment="1">
      <alignment horizontal="center" vertical="center" wrapText="1"/>
    </xf>
    <xf numFmtId="0" fontId="2" fillId="2" borderId="11" xfId="0" applyFont="1" applyFill="1" applyBorder="1" applyAlignment="1">
      <alignment vertical="center"/>
    </xf>
    <xf numFmtId="3" fontId="57" fillId="2" borderId="11" xfId="0" applyNumberFormat="1" applyFont="1" applyFill="1" applyBorder="1" applyAlignment="1">
      <alignment wrapText="1"/>
    </xf>
    <xf numFmtId="3" fontId="57" fillId="2" borderId="12" xfId="0" applyNumberFormat="1" applyFont="1" applyFill="1" applyBorder="1" applyAlignment="1">
      <alignment wrapText="1"/>
    </xf>
    <xf numFmtId="3" fontId="57" fillId="2" borderId="13" xfId="0" applyNumberFormat="1" applyFont="1" applyFill="1" applyBorder="1" applyAlignment="1">
      <alignment wrapText="1"/>
    </xf>
    <xf numFmtId="3" fontId="2" fillId="2" borderId="12" xfId="0" applyNumberFormat="1" applyFont="1" applyFill="1" applyBorder="1" applyAlignment="1">
      <alignment horizontal="right" vertical="center"/>
    </xf>
    <xf numFmtId="3" fontId="2" fillId="2" borderId="12" xfId="0" applyNumberFormat="1" applyFont="1" applyFill="1" applyBorder="1" applyAlignment="1">
      <alignment vertical="center"/>
    </xf>
    <xf numFmtId="3" fontId="2" fillId="2" borderId="13" xfId="0" applyNumberFormat="1" applyFont="1" applyFill="1" applyBorder="1" applyAlignment="1">
      <alignment vertical="center"/>
    </xf>
    <xf numFmtId="3" fontId="2" fillId="2" borderId="11" xfId="0" applyNumberFormat="1" applyFont="1" applyFill="1" applyBorder="1" applyAlignment="1">
      <alignment horizontal="right" vertical="center"/>
    </xf>
    <xf numFmtId="3" fontId="57" fillId="2" borderId="0" xfId="0" applyNumberFormat="1" applyFont="1" applyFill="1" applyBorder="1" applyAlignment="1">
      <alignment wrapText="1"/>
    </xf>
    <xf numFmtId="0" fontId="2" fillId="2" borderId="6" xfId="0" applyFont="1" applyFill="1" applyBorder="1" applyAlignment="1">
      <alignment vertical="center"/>
    </xf>
    <xf numFmtId="3" fontId="57" fillId="2" borderId="6" xfId="0" applyNumberFormat="1" applyFont="1" applyFill="1" applyBorder="1" applyAlignment="1">
      <alignment wrapText="1"/>
    </xf>
    <xf numFmtId="3" fontId="57" fillId="2" borderId="7" xfId="0" applyNumberFormat="1" applyFont="1" applyFill="1" applyBorder="1" applyAlignment="1">
      <alignment wrapText="1"/>
    </xf>
    <xf numFmtId="3" fontId="2" fillId="2" borderId="0" xfId="0" applyNumberFormat="1" applyFont="1" applyFill="1" applyBorder="1" applyAlignment="1">
      <alignment horizontal="right" vertical="center"/>
    </xf>
    <xf numFmtId="3" fontId="2" fillId="2" borderId="0" xfId="0" applyNumberFormat="1" applyFont="1" applyFill="1" applyBorder="1" applyAlignment="1">
      <alignment vertical="center"/>
    </xf>
    <xf numFmtId="3" fontId="2" fillId="2" borderId="7" xfId="0" applyNumberFormat="1" applyFont="1" applyFill="1" applyBorder="1" applyAlignment="1">
      <alignment vertical="center"/>
    </xf>
    <xf numFmtId="3" fontId="2" fillId="2" borderId="6" xfId="0" applyNumberFormat="1" applyFont="1" applyFill="1" applyBorder="1" applyAlignment="1">
      <alignment horizontal="right" vertical="center"/>
    </xf>
    <xf numFmtId="0" fontId="2" fillId="2" borderId="8" xfId="0" applyFont="1" applyFill="1" applyBorder="1" applyAlignment="1">
      <alignmen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vertical="center"/>
    </xf>
    <xf numFmtId="3" fontId="2" fillId="2" borderId="10" xfId="0" applyNumberFormat="1" applyFont="1" applyFill="1" applyBorder="1" applyAlignment="1">
      <alignment vertical="center"/>
    </xf>
    <xf numFmtId="3" fontId="2" fillId="2" borderId="8" xfId="0" applyNumberFormat="1" applyFont="1" applyFill="1" applyBorder="1" applyAlignment="1">
      <alignment horizontal="right" vertical="center"/>
    </xf>
    <xf numFmtId="0" fontId="50" fillId="4" borderId="5" xfId="0" applyFont="1" applyFill="1" applyBorder="1" applyAlignment="1">
      <alignment vertical="center"/>
    </xf>
    <xf numFmtId="3" fontId="50" fillId="4" borderId="14" xfId="0" applyNumberFormat="1" applyFont="1" applyFill="1" applyBorder="1" applyAlignment="1">
      <alignment horizontal="right" vertical="center"/>
    </xf>
    <xf numFmtId="3" fontId="50" fillId="4" borderId="15" xfId="0" applyNumberFormat="1" applyFont="1" applyFill="1" applyBorder="1" applyAlignment="1">
      <alignment horizontal="right" vertical="center"/>
    </xf>
    <xf numFmtId="3" fontId="50" fillId="4" borderId="14" xfId="0" applyNumberFormat="1" applyFont="1" applyFill="1" applyBorder="1" applyAlignment="1">
      <alignment vertical="center"/>
    </xf>
    <xf numFmtId="3" fontId="50" fillId="4" borderId="15" xfId="0" applyNumberFormat="1" applyFont="1" applyFill="1" applyBorder="1" applyAlignment="1">
      <alignment vertical="center"/>
    </xf>
    <xf numFmtId="0" fontId="50" fillId="2" borderId="0" xfId="0" applyFont="1" applyFill="1" applyBorder="1" applyAlignment="1">
      <alignment vertical="center"/>
    </xf>
    <xf numFmtId="3" fontId="18" fillId="4" borderId="8" xfId="0" applyNumberFormat="1" applyFont="1" applyFill="1" applyBorder="1" applyAlignment="1">
      <alignment vertical="center"/>
    </xf>
    <xf numFmtId="3" fontId="18" fillId="4" borderId="9" xfId="0" applyNumberFormat="1" applyFont="1" applyFill="1" applyBorder="1" applyAlignment="1">
      <alignment vertical="center"/>
    </xf>
    <xf numFmtId="3" fontId="18" fillId="4" borderId="10" xfId="0" applyNumberFormat="1" applyFont="1" applyFill="1" applyBorder="1" applyAlignment="1">
      <alignment vertical="center"/>
    </xf>
    <xf numFmtId="3" fontId="18" fillId="4" borderId="5" xfId="0" applyNumberFormat="1" applyFont="1" applyFill="1" applyBorder="1" applyAlignment="1">
      <alignment vertical="center"/>
    </xf>
    <xf numFmtId="3" fontId="18" fillId="4" borderId="14" xfId="0" applyNumberFormat="1" applyFont="1" applyFill="1" applyBorder="1" applyAlignment="1">
      <alignment vertical="center"/>
    </xf>
    <xf numFmtId="3" fontId="18" fillId="4" borderId="15" xfId="0" applyNumberFormat="1" applyFont="1" applyFill="1" applyBorder="1" applyAlignment="1">
      <alignment vertical="center"/>
    </xf>
    <xf numFmtId="0" fontId="18" fillId="4" borderId="11" xfId="0" applyFont="1" applyFill="1" applyBorder="1" applyAlignment="1">
      <alignment vertical="center"/>
    </xf>
    <xf numFmtId="0" fontId="50" fillId="4" borderId="11" xfId="0" applyFont="1" applyFill="1" applyBorder="1" applyAlignment="1">
      <alignment vertical="center"/>
    </xf>
    <xf numFmtId="164" fontId="36" fillId="0" borderId="0" xfId="0" applyNumberFormat="1" applyFont="1"/>
    <xf numFmtId="2" fontId="1" fillId="2" borderId="0" xfId="0" applyNumberFormat="1" applyFont="1" applyFill="1" applyBorder="1"/>
    <xf numFmtId="0" fontId="8" fillId="2" borderId="0" xfId="0" quotePrefix="1" applyFont="1" applyFill="1"/>
    <xf numFmtId="0" fontId="2" fillId="2" borderId="3" xfId="0" applyFont="1" applyFill="1" applyBorder="1" applyAlignment="1"/>
    <xf numFmtId="0" fontId="36" fillId="2" borderId="1" xfId="0" applyFont="1" applyFill="1" applyBorder="1" applyAlignment="1">
      <alignment horizontal="center"/>
    </xf>
    <xf numFmtId="0" fontId="36" fillId="0" borderId="1" xfId="0" applyFont="1" applyFill="1" applyBorder="1" applyAlignment="1">
      <alignment horizontal="center"/>
    </xf>
    <xf numFmtId="3" fontId="57" fillId="0" borderId="0" xfId="0" applyNumberFormat="1" applyFont="1" applyBorder="1" applyAlignment="1">
      <alignment wrapText="1"/>
    </xf>
    <xf numFmtId="164" fontId="36" fillId="0" borderId="2" xfId="0" applyNumberFormat="1" applyFont="1" applyBorder="1"/>
    <xf numFmtId="164" fontId="36" fillId="0" borderId="1" xfId="0" applyNumberFormat="1" applyFont="1" applyFill="1" applyBorder="1"/>
    <xf numFmtId="164" fontId="36" fillId="0" borderId="3" xfId="0" applyNumberFormat="1" applyFont="1" applyFill="1" applyBorder="1"/>
    <xf numFmtId="164" fontId="36" fillId="0" borderId="0" xfId="0" quotePrefix="1" applyNumberFormat="1" applyFont="1" applyBorder="1" applyAlignment="1">
      <alignment horizontal="right"/>
    </xf>
    <xf numFmtId="164" fontId="36" fillId="0" borderId="1" xfId="0" applyNumberFormat="1" applyFont="1" applyBorder="1"/>
    <xf numFmtId="164" fontId="56" fillId="2" borderId="0" xfId="0" applyNumberFormat="1" applyFont="1" applyFill="1" applyBorder="1"/>
    <xf numFmtId="165" fontId="0" fillId="0" borderId="0" xfId="0" applyNumberFormat="1"/>
    <xf numFmtId="3" fontId="50" fillId="4" borderId="8" xfId="0" applyNumberFormat="1" applyFont="1" applyFill="1" applyBorder="1" applyAlignment="1">
      <alignment horizontal="right" vertical="center"/>
    </xf>
    <xf numFmtId="49" fontId="58" fillId="3" borderId="16" xfId="0" applyNumberFormat="1" applyFont="1" applyFill="1" applyBorder="1" applyAlignment="1">
      <alignment wrapText="1"/>
    </xf>
    <xf numFmtId="3" fontId="1" fillId="0" borderId="0" xfId="0" applyNumberFormat="1" applyFont="1" applyFill="1" applyBorder="1"/>
    <xf numFmtId="0" fontId="0" fillId="0" borderId="0" xfId="0" applyAlignment="1">
      <alignment vertical="center"/>
    </xf>
    <xf numFmtId="0" fontId="63" fillId="0" borderId="4" xfId="0" applyFont="1" applyBorder="1" applyAlignment="1">
      <alignment vertical="center"/>
    </xf>
    <xf numFmtId="0" fontId="63" fillId="0" borderId="4" xfId="0" applyFont="1" applyBorder="1" applyAlignment="1">
      <alignment horizontal="center" vertical="center"/>
    </xf>
    <xf numFmtId="3" fontId="63" fillId="0" borderId="4" xfId="0" applyNumberFormat="1" applyFont="1" applyBorder="1" applyAlignment="1">
      <alignment vertical="center"/>
    </xf>
    <xf numFmtId="0" fontId="63" fillId="0" borderId="4" xfId="0" applyFont="1" applyBorder="1"/>
    <xf numFmtId="0" fontId="63" fillId="0" borderId="0" xfId="0" applyFont="1" applyBorder="1"/>
    <xf numFmtId="0" fontId="36" fillId="0" borderId="4" xfId="0" applyFont="1" applyBorder="1"/>
    <xf numFmtId="0" fontId="36" fillId="0" borderId="4" xfId="0" applyFont="1" applyBorder="1" applyAlignment="1">
      <alignment wrapText="1"/>
    </xf>
    <xf numFmtId="0" fontId="64" fillId="0" borderId="4" xfId="0" applyFont="1" applyBorder="1" applyAlignment="1">
      <alignment horizontal="center"/>
    </xf>
    <xf numFmtId="3" fontId="64" fillId="0" borderId="4" xfId="0" applyNumberFormat="1" applyFont="1" applyBorder="1" applyAlignment="1">
      <alignment vertical="center"/>
    </xf>
    <xf numFmtId="0" fontId="55" fillId="0" borderId="0" xfId="0" applyFont="1" applyBorder="1" applyAlignment="1">
      <alignment horizontal="left" vertical="top"/>
    </xf>
    <xf numFmtId="0" fontId="65" fillId="0" borderId="0" xfId="0" applyFont="1" applyBorder="1" applyAlignment="1">
      <alignment horizontal="left"/>
    </xf>
    <xf numFmtId="3" fontId="65" fillId="0" borderId="0" xfId="0" applyNumberFormat="1" applyFont="1" applyBorder="1" applyAlignment="1">
      <alignment vertical="center"/>
    </xf>
    <xf numFmtId="0" fontId="66" fillId="0" borderId="0" xfId="0" applyFont="1" applyBorder="1" applyAlignment="1">
      <alignment vertical="top"/>
    </xf>
    <xf numFmtId="0" fontId="64" fillId="0" borderId="4" xfId="0" applyFont="1" applyBorder="1" applyAlignment="1">
      <alignment horizontal="center" vertical="center"/>
    </xf>
    <xf numFmtId="3" fontId="0" fillId="0" borderId="0" xfId="0" applyNumberFormat="1" applyBorder="1"/>
    <xf numFmtId="3" fontId="14" fillId="2" borderId="0" xfId="0" applyNumberFormat="1" applyFont="1" applyFill="1"/>
    <xf numFmtId="164" fontId="36" fillId="5" borderId="0" xfId="0" applyNumberFormat="1" applyFont="1" applyFill="1"/>
    <xf numFmtId="164" fontId="36" fillId="5" borderId="1" xfId="0" applyNumberFormat="1" applyFont="1" applyFill="1" applyBorder="1"/>
    <xf numFmtId="167" fontId="36" fillId="2" borderId="0" xfId="0" applyNumberFormat="1" applyFont="1" applyFill="1"/>
    <xf numFmtId="0" fontId="36" fillId="2" borderId="0" xfId="0" applyFont="1" applyFill="1"/>
    <xf numFmtId="164" fontId="68" fillId="0" borderId="0" xfId="0" applyNumberFormat="1" applyFont="1" applyBorder="1" applyAlignment="1">
      <alignment vertical="center" wrapText="1"/>
    </xf>
    <xf numFmtId="164" fontId="36" fillId="2" borderId="0" xfId="0" applyNumberFormat="1" applyFont="1" applyFill="1" applyAlignment="1">
      <alignment horizontal="right"/>
    </xf>
    <xf numFmtId="2" fontId="1" fillId="2" borderId="2" xfId="0" applyNumberFormat="1" applyFont="1" applyFill="1" applyBorder="1"/>
    <xf numFmtId="164" fontId="36" fillId="6" borderId="0" xfId="0" applyNumberFormat="1" applyFont="1" applyFill="1" applyBorder="1"/>
    <xf numFmtId="164" fontId="36" fillId="6" borderId="2" xfId="0" applyNumberFormat="1" applyFont="1" applyFill="1" applyBorder="1"/>
    <xf numFmtId="164" fontId="36" fillId="6" borderId="3" xfId="0" applyNumberFormat="1" applyFont="1" applyFill="1" applyBorder="1"/>
    <xf numFmtId="164" fontId="36" fillId="6" borderId="1" xfId="0" applyNumberFormat="1" applyFont="1" applyFill="1" applyBorder="1"/>
    <xf numFmtId="164" fontId="1" fillId="6" borderId="0" xfId="0" applyNumberFormat="1" applyFont="1" applyFill="1" applyBorder="1"/>
    <xf numFmtId="165" fontId="14" fillId="7" borderId="0" xfId="0" applyNumberFormat="1" applyFont="1" applyFill="1" applyBorder="1"/>
    <xf numFmtId="165" fontId="0" fillId="7" borderId="0" xfId="0" applyNumberFormat="1" applyFont="1" applyFill="1" applyBorder="1"/>
    <xf numFmtId="2" fontId="0" fillId="0" borderId="0" xfId="0" applyNumberFormat="1"/>
    <xf numFmtId="3" fontId="36" fillId="6" borderId="0" xfId="0" applyNumberFormat="1" applyFont="1" applyFill="1" applyBorder="1"/>
    <xf numFmtId="0" fontId="1" fillId="2" borderId="3" xfId="0" applyFont="1" applyFill="1" applyBorder="1" applyAlignment="1">
      <alignment vertical="center"/>
    </xf>
    <xf numFmtId="0" fontId="36" fillId="2" borderId="3" xfId="0" applyFont="1" applyFill="1" applyBorder="1" applyAlignment="1">
      <alignment vertical="center"/>
    </xf>
    <xf numFmtId="0" fontId="1" fillId="6" borderId="3" xfId="0" applyFont="1" applyFill="1" applyBorder="1" applyAlignment="1">
      <alignment vertical="center"/>
    </xf>
    <xf numFmtId="0" fontId="56" fillId="6" borderId="0" xfId="0" applyFont="1" applyFill="1"/>
    <xf numFmtId="168" fontId="36" fillId="5" borderId="0" xfId="0" applyNumberFormat="1" applyFont="1" applyFill="1" applyBorder="1" applyAlignment="1">
      <alignment horizontal="right" vertical="top"/>
    </xf>
    <xf numFmtId="165" fontId="14" fillId="6" borderId="0" xfId="0" applyNumberFormat="1" applyFont="1" applyFill="1" applyBorder="1"/>
    <xf numFmtId="164" fontId="10" fillId="6" borderId="1" xfId="0" applyNumberFormat="1" applyFont="1" applyFill="1" applyBorder="1"/>
    <xf numFmtId="164" fontId="10" fillId="6" borderId="0" xfId="0" applyNumberFormat="1" applyFont="1" applyFill="1" applyBorder="1"/>
    <xf numFmtId="0" fontId="54" fillId="0" borderId="0" xfId="0" applyFont="1" applyFill="1" applyBorder="1" applyAlignment="1">
      <alignment horizontal="justify" wrapText="1"/>
    </xf>
    <xf numFmtId="0" fontId="67" fillId="0" borderId="0" xfId="0" applyFont="1" applyBorder="1" applyAlignment="1">
      <alignment vertical="center" wrapText="1"/>
    </xf>
    <xf numFmtId="0" fontId="67" fillId="0" borderId="0" xfId="0" applyFont="1" applyBorder="1" applyAlignment="1">
      <alignment vertical="center"/>
    </xf>
    <xf numFmtId="0" fontId="36" fillId="2" borderId="1" xfId="2" applyFont="1" applyFill="1" applyBorder="1" applyAlignment="1">
      <alignment horizontal="center"/>
    </xf>
    <xf numFmtId="16" fontId="36" fillId="2" borderId="1" xfId="2" quotePrefix="1" applyNumberFormat="1" applyFont="1" applyFill="1" applyBorder="1" applyAlignment="1">
      <alignment horizontal="center"/>
    </xf>
    <xf numFmtId="0" fontId="38" fillId="0" borderId="0" xfId="2" applyFont="1" applyFill="1" applyBorder="1" applyAlignment="1">
      <alignment horizontal="left"/>
    </xf>
    <xf numFmtId="3" fontId="36" fillId="0" borderId="0" xfId="2" applyNumberFormat="1" applyFont="1" applyBorder="1" applyAlignment="1">
      <alignment horizontal="right" indent="1"/>
    </xf>
    <xf numFmtId="3" fontId="36" fillId="6" borderId="0" xfId="2" applyNumberFormat="1" applyFont="1" applyFill="1" applyBorder="1" applyAlignment="1">
      <alignment horizontal="right" indent="1"/>
    </xf>
    <xf numFmtId="3" fontId="36" fillId="5" borderId="0" xfId="2" applyNumberFormat="1" applyFont="1" applyFill="1" applyBorder="1" applyAlignment="1">
      <alignment horizontal="right" indent="1"/>
    </xf>
    <xf numFmtId="165" fontId="36" fillId="0" borderId="0" xfId="2" applyNumberFormat="1" applyFont="1" applyBorder="1" applyAlignment="1">
      <alignment horizontal="right" indent="1"/>
    </xf>
    <xf numFmtId="165" fontId="36" fillId="5" borderId="0" xfId="2" applyNumberFormat="1" applyFont="1" applyFill="1" applyBorder="1" applyAlignment="1">
      <alignment horizontal="right" indent="1"/>
    </xf>
    <xf numFmtId="0" fontId="38" fillId="0" borderId="1" xfId="2" applyFont="1" applyFill="1" applyBorder="1" applyAlignment="1">
      <alignment horizontal="left"/>
    </xf>
    <xf numFmtId="4" fontId="36" fillId="0" borderId="1" xfId="2" applyNumberFormat="1" applyFont="1" applyBorder="1" applyAlignment="1">
      <alignment horizontal="right" indent="1"/>
    </xf>
    <xf numFmtId="165" fontId="36" fillId="0" borderId="1" xfId="2" applyNumberFormat="1" applyFont="1" applyBorder="1" applyAlignment="1">
      <alignment horizontal="right" indent="1"/>
    </xf>
    <xf numFmtId="165" fontId="36" fillId="5" borderId="1" xfId="2" applyNumberFormat="1" applyFont="1" applyFill="1" applyBorder="1" applyAlignment="1">
      <alignment horizontal="right" indent="1"/>
    </xf>
    <xf numFmtId="0" fontId="38" fillId="0" borderId="0" xfId="2" applyFont="1" applyBorder="1"/>
    <xf numFmtId="0" fontId="38" fillId="2" borderId="0" xfId="2" applyFont="1" applyFill="1" applyBorder="1"/>
    <xf numFmtId="0" fontId="38" fillId="2" borderId="1" xfId="2" applyFont="1" applyFill="1" applyBorder="1"/>
    <xf numFmtId="0" fontId="54" fillId="0" borderId="0" xfId="0" applyFont="1" applyFill="1" applyBorder="1" applyAlignment="1">
      <alignment wrapText="1"/>
    </xf>
    <xf numFmtId="0" fontId="69" fillId="2" borderId="0" xfId="2" applyFont="1" applyFill="1" applyBorder="1" applyAlignment="1">
      <alignment vertical="top" wrapText="1"/>
    </xf>
    <xf numFmtId="16" fontId="38" fillId="2" borderId="1" xfId="2" quotePrefix="1" applyNumberFormat="1" applyFont="1" applyFill="1" applyBorder="1" applyAlignment="1">
      <alignment horizontal="center"/>
    </xf>
    <xf numFmtId="164" fontId="1" fillId="2" borderId="1" xfId="0" applyNumberFormat="1" applyFont="1" applyFill="1" applyBorder="1" applyAlignment="1">
      <alignment horizontal="center"/>
    </xf>
    <xf numFmtId="165" fontId="73" fillId="0" borderId="0" xfId="2" applyNumberFormat="1" applyFont="1" applyBorder="1" applyAlignment="1">
      <alignment horizontal="right" indent="1"/>
    </xf>
    <xf numFmtId="2" fontId="38" fillId="0" borderId="1" xfId="0" applyNumberFormat="1" applyFont="1" applyBorder="1" applyAlignment="1">
      <alignment horizontal="left"/>
    </xf>
    <xf numFmtId="164" fontId="38" fillId="0" borderId="1" xfId="0" applyNumberFormat="1" applyFont="1" applyBorder="1" applyAlignment="1">
      <alignment horizontal="left"/>
    </xf>
    <xf numFmtId="164" fontId="38" fillId="0" borderId="0" xfId="0" applyNumberFormat="1" applyFont="1" applyBorder="1" applyAlignment="1">
      <alignment horizontal="left"/>
    </xf>
    <xf numFmtId="164" fontId="38" fillId="2" borderId="1" xfId="0" applyNumberFormat="1" applyFont="1" applyFill="1" applyBorder="1" applyAlignment="1">
      <alignment horizontal="left"/>
    </xf>
    <xf numFmtId="164" fontId="38" fillId="0" borderId="0" xfId="0" applyNumberFormat="1" applyFont="1" applyFill="1" applyBorder="1" applyAlignment="1">
      <alignment horizontal="left"/>
    </xf>
    <xf numFmtId="2" fontId="38" fillId="0" borderId="1" xfId="0" applyNumberFormat="1" applyFont="1" applyFill="1" applyBorder="1" applyAlignment="1">
      <alignment horizontal="left"/>
    </xf>
    <xf numFmtId="2" fontId="38" fillId="0" borderId="0" xfId="0" applyNumberFormat="1" applyFont="1" applyFill="1" applyBorder="1" applyAlignment="1">
      <alignment horizontal="left"/>
    </xf>
    <xf numFmtId="164" fontId="38" fillId="0" borderId="1" xfId="0" applyNumberFormat="1" applyFont="1" applyFill="1" applyBorder="1" applyAlignment="1">
      <alignment horizontal="left"/>
    </xf>
    <xf numFmtId="164" fontId="38" fillId="0" borderId="3" xfId="0" applyNumberFormat="1" applyFont="1" applyFill="1" applyBorder="1" applyAlignment="1">
      <alignment horizontal="left"/>
    </xf>
    <xf numFmtId="2" fontId="38" fillId="0" borderId="3" xfId="0" applyNumberFormat="1" applyFont="1" applyFill="1" applyBorder="1" applyAlignment="1">
      <alignment horizontal="left"/>
    </xf>
    <xf numFmtId="2" fontId="38" fillId="0" borderId="0" xfId="0" applyNumberFormat="1" applyFont="1" applyBorder="1" applyAlignment="1">
      <alignment horizontal="left"/>
    </xf>
    <xf numFmtId="0" fontId="38" fillId="2" borderId="0" xfId="0" applyFont="1" applyFill="1" applyAlignment="1">
      <alignment horizontal="center"/>
    </xf>
    <xf numFmtId="0" fontId="38" fillId="0" borderId="0" xfId="0" applyFont="1" applyFill="1" applyBorder="1" applyAlignment="1">
      <alignment horizontal="left"/>
    </xf>
    <xf numFmtId="0" fontId="38" fillId="0" borderId="1" xfId="0" applyFont="1" applyFill="1" applyBorder="1" applyAlignment="1">
      <alignment horizontal="left"/>
    </xf>
    <xf numFmtId="0" fontId="36" fillId="0" borderId="1" xfId="3" applyFont="1" applyBorder="1" applyAlignment="1">
      <alignment horizontal="center" wrapText="1"/>
    </xf>
    <xf numFmtId="0" fontId="36" fillId="0" borderId="1" xfId="3" applyFont="1" applyBorder="1" applyAlignment="1">
      <alignment horizontal="center"/>
    </xf>
    <xf numFmtId="0" fontId="0" fillId="0" borderId="1" xfId="0" applyBorder="1"/>
    <xf numFmtId="0" fontId="5" fillId="0" borderId="0" xfId="0" applyFont="1" applyBorder="1"/>
    <xf numFmtId="165" fontId="36" fillId="0" borderId="1" xfId="2" applyNumberFormat="1" applyFont="1" applyBorder="1" applyAlignment="1">
      <alignment horizontal="center"/>
    </xf>
    <xf numFmtId="165" fontId="36" fillId="0" borderId="0" xfId="2" applyNumberFormat="1" applyFont="1" applyBorder="1" applyAlignment="1">
      <alignment horizontal="center"/>
    </xf>
    <xf numFmtId="0" fontId="36" fillId="5" borderId="0" xfId="0" applyFont="1" applyFill="1" applyBorder="1"/>
    <xf numFmtId="4" fontId="36" fillId="5" borderId="0" xfId="2" applyNumberFormat="1" applyFont="1" applyFill="1" applyBorder="1" applyAlignment="1">
      <alignment horizontal="right" indent="1"/>
    </xf>
    <xf numFmtId="0" fontId="16" fillId="2" borderId="0" xfId="0" applyFont="1" applyFill="1" applyBorder="1" applyAlignment="1"/>
    <xf numFmtId="0" fontId="75" fillId="0" borderId="0" xfId="0" applyFont="1"/>
    <xf numFmtId="0" fontId="75" fillId="5" borderId="0" xfId="0" applyFont="1" applyFill="1"/>
    <xf numFmtId="0" fontId="62" fillId="2" borderId="0" xfId="2" applyFont="1" applyFill="1" applyBorder="1" applyAlignment="1">
      <alignment horizontal="center" vertical="top" wrapText="1"/>
    </xf>
    <xf numFmtId="0" fontId="69" fillId="2" borderId="0" xfId="2" applyFont="1" applyFill="1" applyBorder="1" applyAlignment="1">
      <alignment horizontal="justify" vertical="top" wrapText="1"/>
    </xf>
    <xf numFmtId="0" fontId="75" fillId="5" borderId="0" xfId="0" applyFont="1" applyFill="1" applyBorder="1"/>
    <xf numFmtId="0" fontId="75" fillId="6" borderId="0" xfId="0" applyFont="1" applyFill="1" applyBorder="1"/>
    <xf numFmtId="0" fontId="76" fillId="0" borderId="1" xfId="0" applyFont="1" applyBorder="1" applyAlignment="1">
      <alignment horizontal="center"/>
    </xf>
    <xf numFmtId="0" fontId="75" fillId="0" borderId="1" xfId="0" applyFont="1" applyBorder="1" applyAlignment="1">
      <alignment horizontal="center"/>
    </xf>
    <xf numFmtId="0" fontId="3" fillId="0" borderId="0" xfId="1" applyFill="1" applyBorder="1" applyAlignment="1" applyProtection="1">
      <alignment horizontal="left"/>
    </xf>
    <xf numFmtId="0" fontId="3" fillId="0" borderId="0" xfId="1" applyFill="1" applyBorder="1" applyAlignment="1" applyProtection="1"/>
    <xf numFmtId="0" fontId="77" fillId="2" borderId="0" xfId="0" applyFont="1" applyFill="1"/>
    <xf numFmtId="0" fontId="78" fillId="0" borderId="0" xfId="1" applyFont="1" applyFill="1" applyBorder="1" applyAlignment="1" applyProtection="1">
      <alignment horizontal="left"/>
    </xf>
    <xf numFmtId="0" fontId="78" fillId="0" borderId="0" xfId="1" applyFont="1" applyFill="1" applyBorder="1" applyAlignment="1" applyProtection="1"/>
    <xf numFmtId="0" fontId="79" fillId="0" borderId="0" xfId="1" applyFont="1" applyFill="1" applyBorder="1" applyAlignment="1" applyProtection="1"/>
    <xf numFmtId="0" fontId="76" fillId="6" borderId="0" xfId="0" applyFont="1" applyFill="1" applyBorder="1"/>
    <xf numFmtId="0" fontId="76" fillId="5" borderId="0" xfId="0" applyFont="1" applyFill="1" applyBorder="1"/>
    <xf numFmtId="0" fontId="76" fillId="5" borderId="0" xfId="0" applyFont="1" applyFill="1"/>
    <xf numFmtId="165" fontId="73" fillId="0" borderId="1" xfId="2" applyNumberFormat="1" applyFont="1" applyBorder="1" applyAlignment="1">
      <alignment horizontal="right" indent="1"/>
    </xf>
    <xf numFmtId="4" fontId="36" fillId="0" borderId="1" xfId="0" applyNumberFormat="1" applyFont="1" applyBorder="1" applyAlignment="1">
      <alignment horizontal="center"/>
    </xf>
    <xf numFmtId="4" fontId="36" fillId="0" borderId="1" xfId="0" applyNumberFormat="1" applyFont="1" applyFill="1" applyBorder="1" applyAlignment="1">
      <alignment horizontal="center"/>
    </xf>
    <xf numFmtId="4" fontId="36" fillId="0" borderId="0" xfId="0" applyNumberFormat="1" applyFont="1" applyFill="1" applyBorder="1" applyAlignment="1">
      <alignment horizontal="center"/>
    </xf>
    <xf numFmtId="4" fontId="36" fillId="0" borderId="3" xfId="0" applyNumberFormat="1" applyFont="1" applyFill="1" applyBorder="1" applyAlignment="1">
      <alignment horizontal="center"/>
    </xf>
    <xf numFmtId="4" fontId="36" fillId="6" borderId="1" xfId="2" applyNumberFormat="1" applyFont="1" applyFill="1" applyBorder="1" applyAlignment="1">
      <alignment horizontal="right" indent="1"/>
    </xf>
    <xf numFmtId="4" fontId="36" fillId="6" borderId="3" xfId="2" applyNumberFormat="1" applyFont="1" applyFill="1" applyBorder="1" applyAlignment="1">
      <alignment horizontal="right" indent="1"/>
    </xf>
    <xf numFmtId="4" fontId="36" fillId="6" borderId="0" xfId="2" applyNumberFormat="1" applyFont="1" applyFill="1" applyBorder="1" applyAlignment="1">
      <alignment horizontal="right" indent="1"/>
    </xf>
    <xf numFmtId="4" fontId="1" fillId="2" borderId="0" xfId="0" applyNumberFormat="1" applyFont="1" applyFill="1"/>
    <xf numFmtId="4" fontId="1" fillId="2" borderId="1" xfId="0" applyNumberFormat="1" applyFont="1" applyFill="1" applyBorder="1"/>
    <xf numFmtId="4" fontId="36" fillId="0" borderId="2" xfId="0" applyNumberFormat="1" applyFont="1" applyBorder="1" applyAlignment="1">
      <alignment horizontal="center"/>
    </xf>
    <xf numFmtId="3" fontId="36" fillId="0" borderId="2" xfId="0" applyNumberFormat="1" applyFont="1" applyBorder="1" applyAlignment="1">
      <alignment horizontal="center"/>
    </xf>
    <xf numFmtId="4" fontId="36" fillId="0" borderId="0" xfId="0" applyNumberFormat="1" applyFont="1" applyBorder="1" applyAlignment="1">
      <alignment horizontal="center"/>
    </xf>
    <xf numFmtId="4" fontId="36" fillId="2" borderId="1" xfId="0" applyNumberFormat="1" applyFont="1" applyFill="1" applyBorder="1" applyAlignment="1">
      <alignment horizontal="center"/>
    </xf>
    <xf numFmtId="4" fontId="36" fillId="2" borderId="0" xfId="0" applyNumberFormat="1" applyFont="1" applyFill="1"/>
    <xf numFmtId="4" fontId="36" fillId="2" borderId="1" xfId="0" applyNumberFormat="1" applyFont="1" applyFill="1" applyBorder="1"/>
    <xf numFmtId="0" fontId="80" fillId="2" borderId="0" xfId="0" applyFont="1" applyFill="1"/>
    <xf numFmtId="0" fontId="59" fillId="2" borderId="0" xfId="0" applyFont="1" applyFill="1" applyAlignment="1"/>
    <xf numFmtId="0" fontId="81" fillId="2" borderId="0" xfId="1" applyFont="1" applyFill="1" applyAlignment="1" applyProtection="1"/>
    <xf numFmtId="0" fontId="60" fillId="6" borderId="0" xfId="0" applyFont="1" applyFill="1"/>
    <xf numFmtId="0" fontId="61" fillId="6" borderId="0" xfId="0" applyFont="1" applyFill="1" applyBorder="1" applyAlignment="1">
      <alignment vertical="top"/>
    </xf>
    <xf numFmtId="0" fontId="18" fillId="6" borderId="0" xfId="0" applyFont="1" applyFill="1" applyBorder="1" applyAlignment="1">
      <alignment vertical="top"/>
    </xf>
    <xf numFmtId="0" fontId="0" fillId="6" borderId="0" xfId="0" applyFill="1" applyBorder="1"/>
    <xf numFmtId="0" fontId="35" fillId="6" borderId="0" xfId="0" applyFont="1" applyFill="1" applyBorder="1" applyAlignment="1">
      <alignment horizontal="right"/>
    </xf>
    <xf numFmtId="0" fontId="19" fillId="0" borderId="0" xfId="0" applyFont="1" applyAlignment="1">
      <alignment horizontal="center"/>
    </xf>
    <xf numFmtId="0" fontId="50" fillId="4" borderId="11" xfId="0" applyFont="1" applyFill="1" applyBorder="1" applyAlignment="1">
      <alignment horizontal="center" vertical="center"/>
    </xf>
    <xf numFmtId="0" fontId="50" fillId="4" borderId="12" xfId="0" applyFont="1" applyFill="1" applyBorder="1" applyAlignment="1">
      <alignment horizontal="center" vertical="center"/>
    </xf>
    <xf numFmtId="0" fontId="50" fillId="4" borderId="13" xfId="0" applyFont="1" applyFill="1" applyBorder="1" applyAlignment="1">
      <alignment horizontal="center" vertical="center"/>
    </xf>
    <xf numFmtId="0" fontId="50" fillId="4" borderId="8"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13" xfId="0" applyFont="1" applyFill="1" applyBorder="1" applyAlignment="1">
      <alignment horizontal="center" vertical="center"/>
    </xf>
    <xf numFmtId="0" fontId="36" fillId="0" borderId="0" xfId="0" applyFont="1" applyAlignment="1">
      <alignment horizontal="justify" vertical="center" wrapText="1"/>
    </xf>
    <xf numFmtId="0" fontId="3" fillId="6" borderId="0" xfId="1" applyFill="1" applyBorder="1" applyAlignment="1" applyProtection="1">
      <alignment horizontal="justify"/>
    </xf>
    <xf numFmtId="0" fontId="7" fillId="2" borderId="0" xfId="0" applyFont="1" applyFill="1" applyBorder="1" applyAlignment="1">
      <alignment horizontal="center" vertical="top"/>
    </xf>
    <xf numFmtId="0" fontId="11" fillId="2" borderId="0" xfId="1" applyFont="1" applyFill="1" applyBorder="1" applyAlignment="1" applyProtection="1">
      <alignment horizontal="left" indent="1"/>
    </xf>
    <xf numFmtId="0" fontId="59" fillId="6" borderId="0" xfId="0" applyFont="1" applyFill="1" applyBorder="1" applyAlignment="1">
      <alignment horizontal="justify" vertical="top" wrapText="1"/>
    </xf>
    <xf numFmtId="0" fontId="18" fillId="6" borderId="0" xfId="0" applyFont="1" applyFill="1" applyBorder="1" applyAlignment="1">
      <alignment horizontal="justify" vertical="top" wrapText="1"/>
    </xf>
    <xf numFmtId="0" fontId="19" fillId="2" borderId="0" xfId="0" applyFont="1" applyFill="1" applyBorder="1" applyAlignment="1">
      <alignment horizontal="center"/>
    </xf>
    <xf numFmtId="0" fontId="11" fillId="2" borderId="0" xfId="1" applyFont="1" applyFill="1" applyBorder="1" applyAlignment="1" applyProtection="1">
      <alignment horizontal="left" indent="3"/>
    </xf>
    <xf numFmtId="0" fontId="26" fillId="2" borderId="0" xfId="0" applyFont="1" applyFill="1" applyBorder="1" applyAlignment="1">
      <alignment horizontal="center" vertical="top"/>
    </xf>
    <xf numFmtId="0" fontId="1" fillId="2" borderId="0" xfId="0" applyFont="1" applyFill="1" applyBorder="1" applyAlignment="1">
      <alignment horizontal="justify"/>
    </xf>
    <xf numFmtId="0" fontId="40" fillId="2" borderId="0" xfId="1" applyFont="1" applyFill="1" applyBorder="1" applyAlignment="1" applyProtection="1">
      <alignment horizontal="left" indent="1"/>
    </xf>
    <xf numFmtId="0" fontId="59" fillId="2" borderId="0" xfId="0" applyFont="1" applyFill="1" applyAlignment="1">
      <alignment horizontal="center"/>
    </xf>
    <xf numFmtId="0" fontId="69" fillId="0" borderId="2" xfId="0" applyFont="1" applyFill="1" applyBorder="1" applyAlignment="1">
      <alignment horizontal="left" vertical="top" wrapText="1"/>
    </xf>
    <xf numFmtId="0" fontId="54" fillId="0" borderId="2" xfId="0" applyFont="1" applyFill="1" applyBorder="1" applyAlignment="1">
      <alignment horizontal="left" vertical="top" wrapText="1"/>
    </xf>
    <xf numFmtId="0" fontId="54" fillId="0" borderId="0" xfId="0" applyFont="1" applyFill="1" applyBorder="1" applyAlignment="1">
      <alignment horizontal="left" vertical="top" wrapText="1"/>
    </xf>
    <xf numFmtId="0" fontId="62" fillId="2" borderId="0" xfId="0" applyFont="1" applyFill="1" applyBorder="1" applyAlignment="1">
      <alignment horizontal="center" vertical="top"/>
    </xf>
    <xf numFmtId="0" fontId="37" fillId="0" borderId="0" xfId="1" applyFont="1" applyFill="1" applyBorder="1" applyAlignment="1" applyProtection="1">
      <alignment horizontal="left"/>
    </xf>
    <xf numFmtId="0" fontId="2" fillId="2" borderId="3" xfId="0" applyFont="1" applyFill="1" applyBorder="1" applyAlignment="1">
      <alignment horizontal="left" wrapText="1"/>
    </xf>
    <xf numFmtId="0" fontId="16" fillId="2" borderId="0" xfId="0" applyFont="1" applyFill="1" applyBorder="1" applyAlignment="1">
      <alignment horizontal="center"/>
    </xf>
    <xf numFmtId="0" fontId="37" fillId="0" borderId="0" xfId="1" applyFont="1" applyFill="1" applyBorder="1" applyAlignment="1" applyProtection="1">
      <alignment horizontal="right"/>
    </xf>
    <xf numFmtId="0" fontId="62" fillId="2" borderId="0" xfId="0" applyFont="1" applyFill="1" applyBorder="1" applyAlignment="1">
      <alignment horizontal="center" vertical="top" wrapText="1"/>
    </xf>
    <xf numFmtId="0" fontId="13" fillId="2" borderId="0" xfId="0" applyFont="1" applyFill="1" applyBorder="1" applyAlignment="1">
      <alignment horizontal="center" vertical="top" wrapText="1"/>
    </xf>
    <xf numFmtId="0" fontId="69" fillId="0" borderId="2" xfId="0" applyFont="1" applyFill="1" applyBorder="1" applyAlignment="1">
      <alignment horizontal="justify" wrapText="1"/>
    </xf>
    <xf numFmtId="0" fontId="54" fillId="0" borderId="2" xfId="0" applyFont="1" applyFill="1" applyBorder="1" applyAlignment="1">
      <alignment horizontal="justify" wrapText="1"/>
    </xf>
    <xf numFmtId="0" fontId="54" fillId="0" borderId="0" xfId="0" applyFont="1" applyFill="1" applyBorder="1" applyAlignment="1">
      <alignment horizontal="justify" wrapText="1"/>
    </xf>
    <xf numFmtId="0" fontId="69" fillId="0" borderId="0" xfId="0" applyFont="1" applyFill="1" applyBorder="1" applyAlignment="1">
      <alignment horizontal="justify" vertical="top" wrapText="1"/>
    </xf>
    <xf numFmtId="0" fontId="37" fillId="0" borderId="0" xfId="1" applyFont="1" applyFill="1" applyBorder="1" applyAlignment="1" applyProtection="1">
      <alignment horizontal="left" vertical="center"/>
    </xf>
    <xf numFmtId="0" fontId="36" fillId="2" borderId="0" xfId="0" applyFont="1" applyFill="1" applyAlignment="1">
      <alignment horizontal="center"/>
    </xf>
    <xf numFmtId="0" fontId="1" fillId="2" borderId="0" xfId="0" applyFont="1" applyFill="1" applyBorder="1" applyAlignment="1">
      <alignment horizontal="center"/>
    </xf>
    <xf numFmtId="16" fontId="74" fillId="2" borderId="0" xfId="2" quotePrefix="1" applyNumberFormat="1" applyFont="1" applyFill="1" applyBorder="1" applyAlignment="1">
      <alignment horizontal="center" wrapText="1"/>
    </xf>
    <xf numFmtId="16" fontId="74" fillId="2" borderId="1" xfId="2" quotePrefix="1" applyNumberFormat="1" applyFont="1" applyFill="1" applyBorder="1" applyAlignment="1">
      <alignment horizontal="center" wrapText="1"/>
    </xf>
    <xf numFmtId="0" fontId="1" fillId="2" borderId="0" xfId="0" applyFont="1" applyFill="1" applyAlignment="1">
      <alignment horizontal="center"/>
    </xf>
    <xf numFmtId="16" fontId="36" fillId="2" borderId="0" xfId="2" quotePrefix="1" applyNumberFormat="1" applyFont="1" applyFill="1" applyBorder="1" applyAlignment="1">
      <alignment horizontal="center"/>
    </xf>
    <xf numFmtId="0" fontId="36" fillId="2" borderId="0" xfId="2" applyFont="1" applyFill="1" applyBorder="1" applyAlignment="1">
      <alignment horizontal="center"/>
    </xf>
    <xf numFmtId="16" fontId="38" fillId="2" borderId="0" xfId="2" quotePrefix="1" applyNumberFormat="1" applyFont="1" applyFill="1" applyBorder="1" applyAlignment="1">
      <alignment horizontal="center" wrapText="1"/>
    </xf>
    <xf numFmtId="16" fontId="38" fillId="2" borderId="1" xfId="2" quotePrefix="1" applyNumberFormat="1" applyFont="1" applyFill="1" applyBorder="1" applyAlignment="1">
      <alignment horizontal="center" wrapText="1"/>
    </xf>
    <xf numFmtId="0" fontId="59" fillId="2" borderId="0" xfId="2" applyFont="1" applyFill="1" applyBorder="1" applyAlignment="1">
      <alignment horizontal="justify" vertical="top" wrapText="1"/>
    </xf>
    <xf numFmtId="0" fontId="62" fillId="2" borderId="0" xfId="2" applyFont="1" applyFill="1" applyBorder="1" applyAlignment="1">
      <alignment horizontal="center" vertical="top" wrapText="1"/>
    </xf>
    <xf numFmtId="0" fontId="0" fillId="0" borderId="0" xfId="0" applyBorder="1"/>
    <xf numFmtId="0" fontId="0" fillId="0" borderId="1" xfId="0" applyBorder="1"/>
    <xf numFmtId="0" fontId="0" fillId="0" borderId="0" xfId="0" quotePrefix="1" applyBorder="1" applyAlignment="1">
      <alignment horizontal="center"/>
    </xf>
    <xf numFmtId="16" fontId="38" fillId="2" borderId="0" xfId="2" quotePrefix="1" applyNumberFormat="1" applyFont="1" applyFill="1" applyBorder="1" applyAlignment="1">
      <alignment horizontal="center"/>
    </xf>
    <xf numFmtId="16" fontId="76" fillId="2" borderId="0" xfId="2" quotePrefix="1" applyNumberFormat="1" applyFont="1" applyFill="1" applyBorder="1" applyAlignment="1">
      <alignment horizontal="center"/>
    </xf>
    <xf numFmtId="0" fontId="39" fillId="2" borderId="0" xfId="0" applyFont="1" applyFill="1" applyAlignment="1">
      <alignment horizontal="center"/>
    </xf>
    <xf numFmtId="0" fontId="39" fillId="2" borderId="0" xfId="0" applyFont="1" applyFill="1" applyBorder="1" applyAlignment="1">
      <alignment horizontal="center"/>
    </xf>
    <xf numFmtId="0" fontId="78" fillId="0" borderId="0" xfId="1" applyFont="1" applyFill="1" applyBorder="1" applyAlignment="1" applyProtection="1">
      <alignment horizontal="left"/>
    </xf>
    <xf numFmtId="0" fontId="78" fillId="0" borderId="0" xfId="1" applyFont="1" applyFill="1" applyBorder="1" applyAlignment="1" applyProtection="1">
      <alignment horizontal="right"/>
    </xf>
    <xf numFmtId="0" fontId="37" fillId="2" borderId="0" xfId="1" applyFont="1" applyFill="1" applyAlignment="1" applyProtection="1">
      <alignment horizontal="left" vertical="center"/>
    </xf>
    <xf numFmtId="0" fontId="37" fillId="2" borderId="0" xfId="1" applyFont="1" applyFill="1" applyAlignment="1" applyProtection="1">
      <alignment horizontal="left"/>
    </xf>
    <xf numFmtId="0" fontId="36" fillId="0" borderId="0" xfId="0" applyFont="1" applyBorder="1"/>
    <xf numFmtId="0" fontId="36" fillId="0" borderId="1" xfId="0" applyFont="1" applyBorder="1"/>
    <xf numFmtId="0" fontId="36" fillId="0" borderId="0" xfId="0" quotePrefix="1" applyFont="1" applyBorder="1" applyAlignment="1">
      <alignment horizontal="center"/>
    </xf>
    <xf numFmtId="0" fontId="13" fillId="2" borderId="0" xfId="0" applyFont="1" applyFill="1" applyBorder="1" applyAlignment="1">
      <alignment horizontal="center" vertical="top"/>
    </xf>
    <xf numFmtId="0" fontId="37" fillId="2" borderId="0" xfId="1" applyFont="1" applyFill="1" applyBorder="1" applyAlignment="1" applyProtection="1">
      <alignment horizontal="left"/>
    </xf>
    <xf numFmtId="0" fontId="37" fillId="0" borderId="0" xfId="1" applyFont="1" applyFill="1" applyBorder="1" applyAlignment="1" applyProtection="1">
      <alignment horizontal="center"/>
    </xf>
    <xf numFmtId="0" fontId="67" fillId="0" borderId="0" xfId="0" applyFont="1" applyBorder="1" applyAlignment="1">
      <alignment horizontal="center" vertical="center" wrapText="1"/>
    </xf>
    <xf numFmtId="0" fontId="62" fillId="0" borderId="0" xfId="0" applyFont="1" applyFill="1" applyBorder="1" applyAlignment="1">
      <alignment horizontal="center" vertical="top"/>
    </xf>
    <xf numFmtId="0" fontId="23" fillId="0" borderId="0" xfId="0" applyFont="1" applyFill="1" applyBorder="1" applyAlignment="1">
      <alignment horizontal="center"/>
    </xf>
    <xf numFmtId="0" fontId="64" fillId="0" borderId="17" xfId="0" applyFont="1" applyBorder="1" applyAlignment="1">
      <alignment horizontal="center"/>
    </xf>
    <xf numFmtId="0" fontId="64" fillId="0" borderId="18" xfId="0" applyFont="1" applyBorder="1" applyAlignment="1">
      <alignment horizontal="center"/>
    </xf>
    <xf numFmtId="0" fontId="64" fillId="0" borderId="4" xfId="0" applyFont="1" applyBorder="1" applyAlignment="1">
      <alignment horizontal="left"/>
    </xf>
    <xf numFmtId="0" fontId="3" fillId="0" borderId="0" xfId="1" applyFill="1" applyBorder="1" applyAlignment="1" applyProtection="1">
      <alignment horizontal="left" vertical="center"/>
    </xf>
  </cellXfs>
  <cellStyles count="4">
    <cellStyle name="Hipervínculo" xfId="1" builtinId="8"/>
    <cellStyle name="Normal" xfId="0" builtinId="0"/>
    <cellStyle name="Normal 2" xfId="2"/>
    <cellStyle name="Normal_todo_edad"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SCASEST!$D$9:$N$9</c:f>
              <c:numCache>
                <c:formatCode>#,##0.0</c:formatCode>
                <c:ptCount val="11"/>
                <c:pt idx="0">
                  <c:v>41.83123877917415</c:v>
                </c:pt>
                <c:pt idx="1">
                  <c:v>44.631117604090576</c:v>
                </c:pt>
                <c:pt idx="2">
                  <c:v>37.202595529920693</c:v>
                </c:pt>
                <c:pt idx="3">
                  <c:v>37.19806763285024</c:v>
                </c:pt>
                <c:pt idx="4">
                  <c:v>32.177777777777777</c:v>
                </c:pt>
                <c:pt idx="5">
                  <c:v>33.064516129032256</c:v>
                </c:pt>
                <c:pt idx="6">
                  <c:v>45.316455696202532</c:v>
                </c:pt>
                <c:pt idx="7">
                  <c:v>42.51839738348324</c:v>
                </c:pt>
                <c:pt idx="8">
                  <c:v>44.83058210251955</c:v>
                </c:pt>
                <c:pt idx="9">
                  <c:v>48.644067796610166</c:v>
                </c:pt>
                <c:pt idx="10">
                  <c:v>51.135473766640565</c:v>
                </c:pt>
              </c:numCache>
            </c:numRef>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SCASEST!$D$10:$N$10</c:f>
              <c:numCache>
                <c:formatCode>#,##0.0</c:formatCode>
                <c:ptCount val="11"/>
                <c:pt idx="0">
                  <c:v>58.16876122082585</c:v>
                </c:pt>
                <c:pt idx="1">
                  <c:v>55.368882395909424</c:v>
                </c:pt>
                <c:pt idx="2">
                  <c:v>62.797404470079307</c:v>
                </c:pt>
                <c:pt idx="3">
                  <c:v>62.80193236714976</c:v>
                </c:pt>
                <c:pt idx="4">
                  <c:v>67.822222222222223</c:v>
                </c:pt>
                <c:pt idx="5">
                  <c:v>66.935483870967744</c:v>
                </c:pt>
                <c:pt idx="6">
                  <c:v>54.683544303797468</c:v>
                </c:pt>
                <c:pt idx="7">
                  <c:v>57.48160261651676</c:v>
                </c:pt>
                <c:pt idx="8">
                  <c:v>55.16941789748045</c:v>
                </c:pt>
                <c:pt idx="9">
                  <c:v>51.355932203389834</c:v>
                </c:pt>
                <c:pt idx="10">
                  <c:v>48.864526233359435</c:v>
                </c:pt>
              </c:numCache>
            </c:numRef>
          </c:val>
          <c:smooth val="0"/>
        </c:ser>
        <c:dLbls>
          <c:showLegendKey val="0"/>
          <c:showVal val="0"/>
          <c:showCatName val="0"/>
          <c:showSerName val="0"/>
          <c:showPercent val="0"/>
          <c:showBubbleSize val="0"/>
        </c:dLbls>
        <c:marker val="1"/>
        <c:smooth val="0"/>
        <c:axId val="190772976"/>
        <c:axId val="190046048"/>
      </c:lineChart>
      <c:catAx>
        <c:axId val="190772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90046048"/>
        <c:crosses val="autoZero"/>
        <c:auto val="1"/>
        <c:lblAlgn val="ctr"/>
        <c:lblOffset val="100"/>
        <c:tickLblSkip val="2"/>
        <c:tickMarkSkip val="1"/>
        <c:noMultiLvlLbl val="0"/>
      </c:catAx>
      <c:valAx>
        <c:axId val="19004604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907729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790575</xdr:colOff>
      <xdr:row>0</xdr:row>
      <xdr:rowOff>142875</xdr:rowOff>
    </xdr:from>
    <xdr:to>
      <xdr:col>6</xdr:col>
      <xdr:colOff>209550</xdr:colOff>
      <xdr:row>3</xdr:row>
      <xdr:rowOff>123825</xdr:rowOff>
    </xdr:to>
    <xdr:pic>
      <xdr:nvPicPr>
        <xdr:cNvPr id="2570"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0" y="142875"/>
          <a:ext cx="20002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2343150</xdr:colOff>
      <xdr:row>6</xdr:row>
      <xdr:rowOff>57150</xdr:rowOff>
    </xdr:to>
    <xdr:grpSp>
      <xdr:nvGrpSpPr>
        <xdr:cNvPr id="2571" name="Grupo 5"/>
        <xdr:cNvGrpSpPr>
          <a:grpSpLocks/>
        </xdr:cNvGrpSpPr>
      </xdr:nvGrpSpPr>
      <xdr:grpSpPr bwMode="auto">
        <a:xfrm>
          <a:off x="0" y="0"/>
          <a:ext cx="2787650" cy="1017588"/>
          <a:chOff x="0" y="0"/>
          <a:chExt cx="3270885" cy="1143635"/>
        </a:xfrm>
      </xdr:grpSpPr>
      <xdr:pic>
        <xdr:nvPicPr>
          <xdr:cNvPr id="2572"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3666" t="8566" r="49899" b="15704"/>
          <a:stretch>
            <a:fillRect/>
          </a:stretch>
        </xdr:blipFill>
        <xdr:spPr bwMode="auto">
          <a:xfrm>
            <a:off x="518795" y="0"/>
            <a:ext cx="2752090" cy="1143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73" name="Imagen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7953" t="16728" r="85913" b="31346"/>
          <a:stretch>
            <a:fillRect/>
          </a:stretch>
        </xdr:blipFill>
        <xdr:spPr bwMode="auto">
          <a:xfrm>
            <a:off x="0" y="105410"/>
            <a:ext cx="464185"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790575</xdr:colOff>
      <xdr:row>0</xdr:row>
      <xdr:rowOff>142875</xdr:rowOff>
    </xdr:from>
    <xdr:to>
      <xdr:col>6</xdr:col>
      <xdr:colOff>266700</xdr:colOff>
      <xdr:row>3</xdr:row>
      <xdr:rowOff>123825</xdr:rowOff>
    </xdr:to>
    <xdr:pic>
      <xdr:nvPicPr>
        <xdr:cNvPr id="461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0" y="142875"/>
          <a:ext cx="20002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200025</xdr:colOff>
      <xdr:row>6</xdr:row>
      <xdr:rowOff>66675</xdr:rowOff>
    </xdr:to>
    <xdr:grpSp>
      <xdr:nvGrpSpPr>
        <xdr:cNvPr id="4615" name="Grupo 3"/>
        <xdr:cNvGrpSpPr>
          <a:grpSpLocks/>
        </xdr:cNvGrpSpPr>
      </xdr:nvGrpSpPr>
      <xdr:grpSpPr bwMode="auto">
        <a:xfrm>
          <a:off x="0" y="0"/>
          <a:ext cx="3162300" cy="1028700"/>
          <a:chOff x="0" y="0"/>
          <a:chExt cx="3270885" cy="1143635"/>
        </a:xfrm>
      </xdr:grpSpPr>
      <xdr:pic>
        <xdr:nvPicPr>
          <xdr:cNvPr id="4616"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3666" t="8566" r="49899" b="15704"/>
          <a:stretch>
            <a:fillRect/>
          </a:stretch>
        </xdr:blipFill>
        <xdr:spPr bwMode="auto">
          <a:xfrm>
            <a:off x="518795" y="0"/>
            <a:ext cx="2752090" cy="1143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17"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7953" t="16728" r="85913" b="31346"/>
          <a:stretch>
            <a:fillRect/>
          </a:stretch>
        </xdr:blipFill>
        <xdr:spPr bwMode="auto">
          <a:xfrm>
            <a:off x="0" y="105410"/>
            <a:ext cx="464185"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15</xdr:row>
      <xdr:rowOff>0</xdr:rowOff>
    </xdr:from>
    <xdr:to>
      <xdr:col>15</xdr:col>
      <xdr:colOff>0</xdr:colOff>
      <xdr:row>15</xdr:row>
      <xdr:rowOff>0</xdr:rowOff>
    </xdr:to>
    <xdr:graphicFrame macro="">
      <xdr:nvGraphicFramePr>
        <xdr:cNvPr id="833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murciasalud.es/publicaciones.php?op=mostrar_publicacion&amp;id=2733&amp;idsec=88" TargetMode="External"/><Relationship Id="rId1" Type="http://schemas.openxmlformats.org/officeDocument/2006/relationships/hyperlink" Target="http://www.murciasalud.es/publicaciones.php?op=mostrar_publicacion&amp;id=2165&amp;idsec=88"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urciasalud.es/publicaciones.php?op=mostrar_publicacion&amp;id=2731&amp;idsec=88" TargetMode="External"/><Relationship Id="rId1" Type="http://schemas.openxmlformats.org/officeDocument/2006/relationships/hyperlink" Target="http://www.murciasalud.es/publicaciones.php?op=mostrar_publicacion&amp;id=2082" TargetMode="Externa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murciasalud.es/publicaciones.php?op=mostrar_publicacion&amp;id=2733&amp;idsec=88" TargetMode="External"/><Relationship Id="rId1" Type="http://schemas.openxmlformats.org/officeDocument/2006/relationships/hyperlink" Target="http://www.murciasalud.es/publicaciones.php?op=mostrar_publicacion&amp;id=2165&amp;idsec=88"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murciasalud.es/publicaciones.php?op=mostrar_publicacion&amp;id=2733&amp;idsec=88" TargetMode="External"/><Relationship Id="rId2" Type="http://schemas.openxmlformats.org/officeDocument/2006/relationships/hyperlink" Target="http://www.murciasalud.es/publicaciones.php?op=mostrar_publicacion&amp;id=2165&amp;idsec=88" TargetMode="External"/><Relationship Id="rId1" Type="http://schemas.openxmlformats.org/officeDocument/2006/relationships/hyperlink" Target="http://www.murciasalud.es/publicaciones.php?op=mostrar_publicacion&amp;id=2165&amp;idsec=88" TargetMode="External"/><Relationship Id="rId5" Type="http://schemas.openxmlformats.org/officeDocument/2006/relationships/printerSettings" Target="../printerSettings/printerSettings5.bin"/><Relationship Id="rId4" Type="http://schemas.openxmlformats.org/officeDocument/2006/relationships/hyperlink" Target="http://www.murciasalud.es/publicaciones.php?op=mostrar_publicacion&amp;id=2733&amp;idsec=88"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murciasalud.es/publicaciones.php?op=mostrar_publicacion&amp;id=2733&amp;idsec=88" TargetMode="External"/><Relationship Id="rId1" Type="http://schemas.openxmlformats.org/officeDocument/2006/relationships/hyperlink" Target="http://www.murciasalud.es/publicaciones.php?op=mostrar_publicacion&amp;id=2165&amp;idsec=88"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murciasalud.es/publicaciones.php?op=mostrar_publicacion&amp;id=2733&amp;idsec=88" TargetMode="External"/><Relationship Id="rId1" Type="http://schemas.openxmlformats.org/officeDocument/2006/relationships/hyperlink" Target="http://www.murciasalud.es/publicaciones.php?op=mostrar_publicacion&amp;id=2165&amp;idsec=88"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murciasalud.es/publicaciones.php?op=mostrar_publicacion&amp;id=2733&amp;idsec=88" TargetMode="External"/><Relationship Id="rId2" Type="http://schemas.openxmlformats.org/officeDocument/2006/relationships/hyperlink" Target="http://www.murciasalud.es/publicaciones.php?op=mostrar_publicacion&amp;id=2165&amp;idsec=88" TargetMode="External"/><Relationship Id="rId1" Type="http://schemas.openxmlformats.org/officeDocument/2006/relationships/hyperlink" Target="http://www.murciasalud.es/publicaciones.php?op=mostrar_publicacion&amp;id=2165&amp;idsec=88" TargetMode="External"/><Relationship Id="rId5" Type="http://schemas.openxmlformats.org/officeDocument/2006/relationships/printerSettings" Target="../printerSettings/printerSettings9.bin"/><Relationship Id="rId4" Type="http://schemas.openxmlformats.org/officeDocument/2006/relationships/hyperlink" Target="http://www.murciasalud.es/publicaciones.php?op=mostrar_publicacion&amp;id=2733&amp;idsec=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4:AE389"/>
  <sheetViews>
    <sheetView topLeftCell="A30" workbookViewId="0">
      <selection activeCell="C41" sqref="C41:D41"/>
    </sheetView>
  </sheetViews>
  <sheetFormatPr baseColWidth="10" defaultRowHeight="12.75"/>
  <cols>
    <col min="1" max="1" width="10.7109375" customWidth="1"/>
    <col min="4" max="4" width="10.42578125" customWidth="1"/>
    <col min="5" max="5" width="2.7109375" customWidth="1"/>
    <col min="6" max="6" width="14.28515625" bestFit="1" customWidth="1"/>
    <col min="7" max="12" width="14.28515625" hidden="1" customWidth="1"/>
    <col min="13" max="14" width="14.28515625" bestFit="1" customWidth="1"/>
    <col min="15" max="15" width="15.28515625" bestFit="1" customWidth="1"/>
  </cols>
  <sheetData>
    <row r="4" spans="1:13">
      <c r="B4" s="152">
        <v>1</v>
      </c>
      <c r="C4" s="152">
        <v>2</v>
      </c>
      <c r="D4" s="152">
        <v>3</v>
      </c>
      <c r="E4" s="152">
        <v>4</v>
      </c>
      <c r="F4" s="152">
        <v>5</v>
      </c>
      <c r="G4" s="152">
        <v>6</v>
      </c>
      <c r="H4" s="152">
        <v>7</v>
      </c>
      <c r="I4" s="152">
        <v>8</v>
      </c>
      <c r="J4" s="152">
        <v>9</v>
      </c>
      <c r="K4" s="152" t="s">
        <v>153</v>
      </c>
    </row>
    <row r="5" spans="1:13">
      <c r="A5">
        <v>2003</v>
      </c>
      <c r="K5">
        <v>1269230</v>
      </c>
      <c r="L5" s="101"/>
      <c r="M5">
        <f>+L5*100000/K5</f>
        <v>0</v>
      </c>
    </row>
    <row r="6" spans="1:13">
      <c r="A6">
        <v>2004</v>
      </c>
      <c r="K6">
        <v>1294694</v>
      </c>
      <c r="L6" s="101"/>
      <c r="M6">
        <f t="shared" ref="M6:M15" si="0">+L6*100000/K6</f>
        <v>0</v>
      </c>
    </row>
    <row r="7" spans="1:13">
      <c r="A7">
        <v>2005</v>
      </c>
      <c r="K7">
        <v>1335792</v>
      </c>
      <c r="L7" s="101"/>
      <c r="M7">
        <f t="shared" si="0"/>
        <v>0</v>
      </c>
    </row>
    <row r="8" spans="1:13">
      <c r="A8">
        <v>2006</v>
      </c>
      <c r="K8">
        <v>1370306</v>
      </c>
      <c r="L8" s="101"/>
      <c r="M8">
        <f t="shared" si="0"/>
        <v>0</v>
      </c>
    </row>
    <row r="9" spans="1:13">
      <c r="A9">
        <v>2007</v>
      </c>
      <c r="K9">
        <v>1392117</v>
      </c>
      <c r="L9" s="101"/>
      <c r="M9">
        <f t="shared" si="0"/>
        <v>0</v>
      </c>
    </row>
    <row r="10" spans="1:13">
      <c r="A10">
        <v>2008</v>
      </c>
      <c r="B10" s="207">
        <v>247782</v>
      </c>
      <c r="C10" s="207">
        <v>279416</v>
      </c>
      <c r="D10" s="207">
        <v>168668</v>
      </c>
      <c r="E10" s="207">
        <v>73795</v>
      </c>
      <c r="F10" s="207">
        <v>60217</v>
      </c>
      <c r="G10" s="207">
        <v>249952</v>
      </c>
      <c r="H10" s="207">
        <v>195132</v>
      </c>
      <c r="I10" s="207">
        <v>96790</v>
      </c>
      <c r="J10" s="207">
        <v>54357</v>
      </c>
      <c r="K10">
        <v>1426109</v>
      </c>
      <c r="L10" s="101"/>
      <c r="M10">
        <f t="shared" si="0"/>
        <v>0</v>
      </c>
    </row>
    <row r="11" spans="1:13">
      <c r="A11">
        <v>2009</v>
      </c>
      <c r="B11" s="207">
        <v>251631</v>
      </c>
      <c r="C11" s="207">
        <v>282602</v>
      </c>
      <c r="D11" s="207">
        <v>170663</v>
      </c>
      <c r="E11" s="207">
        <v>74357</v>
      </c>
      <c r="F11" s="207">
        <v>60710</v>
      </c>
      <c r="G11" s="207">
        <v>253846</v>
      </c>
      <c r="H11" s="207">
        <v>198638</v>
      </c>
      <c r="I11" s="207">
        <v>99512</v>
      </c>
      <c r="J11" s="207">
        <v>54561</v>
      </c>
      <c r="K11">
        <v>1446520</v>
      </c>
      <c r="L11" s="101"/>
      <c r="M11">
        <f t="shared" si="0"/>
        <v>0</v>
      </c>
    </row>
    <row r="12" spans="1:13">
      <c r="A12">
        <v>2010</v>
      </c>
      <c r="B12" s="207">
        <v>255165</v>
      </c>
      <c r="C12" s="207">
        <v>286025</v>
      </c>
      <c r="D12" s="207">
        <v>172100</v>
      </c>
      <c r="E12" s="207">
        <v>74467</v>
      </c>
      <c r="F12" s="207">
        <v>60960</v>
      </c>
      <c r="G12" s="207">
        <v>256804</v>
      </c>
      <c r="H12" s="207">
        <v>200293</v>
      </c>
      <c r="I12" s="207">
        <v>101350</v>
      </c>
      <c r="J12" s="207">
        <v>54815</v>
      </c>
      <c r="K12">
        <v>1461979</v>
      </c>
      <c r="L12" s="101"/>
      <c r="M12">
        <f t="shared" si="0"/>
        <v>0</v>
      </c>
    </row>
    <row r="13" spans="1:13">
      <c r="A13">
        <v>2011</v>
      </c>
      <c r="B13" s="207">
        <v>257672</v>
      </c>
      <c r="C13" s="207">
        <v>287980</v>
      </c>
      <c r="D13" s="207">
        <v>173203</v>
      </c>
      <c r="E13" s="207">
        <v>74152</v>
      </c>
      <c r="F13" s="207">
        <v>60739</v>
      </c>
      <c r="G13" s="207">
        <v>258245</v>
      </c>
      <c r="H13" s="207">
        <v>200175</v>
      </c>
      <c r="I13" s="207">
        <v>103003</v>
      </c>
      <c r="J13" s="207">
        <v>54900</v>
      </c>
      <c r="K13">
        <v>1470069</v>
      </c>
      <c r="L13" s="101"/>
      <c r="M13">
        <f t="shared" si="0"/>
        <v>0</v>
      </c>
    </row>
    <row r="14" spans="1:13">
      <c r="A14">
        <v>2012</v>
      </c>
      <c r="B14" s="207">
        <v>257865</v>
      </c>
      <c r="C14" s="207">
        <v>290108</v>
      </c>
      <c r="D14" s="207">
        <v>174009</v>
      </c>
      <c r="E14" s="207">
        <v>73935</v>
      </c>
      <c r="F14" s="207">
        <v>60312</v>
      </c>
      <c r="G14" s="207">
        <v>259785</v>
      </c>
      <c r="H14" s="207">
        <v>199254</v>
      </c>
      <c r="I14" s="207">
        <v>104227</v>
      </c>
      <c r="J14" s="207">
        <v>54954</v>
      </c>
      <c r="K14">
        <v>1474449</v>
      </c>
      <c r="L14" s="84">
        <v>542</v>
      </c>
      <c r="M14">
        <f t="shared" si="0"/>
        <v>36.759494563731941</v>
      </c>
    </row>
    <row r="15" spans="1:13">
      <c r="A15">
        <v>2013</v>
      </c>
      <c r="B15">
        <v>256725</v>
      </c>
      <c r="C15">
        <v>292134</v>
      </c>
      <c r="D15">
        <v>173664</v>
      </c>
      <c r="E15">
        <v>73366</v>
      </c>
      <c r="F15">
        <v>60103</v>
      </c>
      <c r="G15">
        <v>259658</v>
      </c>
      <c r="H15">
        <v>197401</v>
      </c>
      <c r="I15">
        <v>104141</v>
      </c>
      <c r="J15">
        <v>54857</v>
      </c>
      <c r="K15">
        <v>1472049</v>
      </c>
      <c r="L15" s="84">
        <v>536</v>
      </c>
      <c r="M15">
        <f t="shared" si="0"/>
        <v>36.411831399634117</v>
      </c>
    </row>
    <row r="19" spans="1:12">
      <c r="A19" s="402" t="s">
        <v>154</v>
      </c>
      <c r="B19" s="402"/>
      <c r="C19" s="402"/>
      <c r="D19" s="402"/>
      <c r="E19" s="402"/>
      <c r="F19" s="402"/>
      <c r="G19" s="402"/>
      <c r="H19" s="402"/>
      <c r="I19" s="402"/>
      <c r="J19" s="402"/>
      <c r="K19" s="402"/>
    </row>
    <row r="21" spans="1:12">
      <c r="B21" s="152">
        <v>1</v>
      </c>
      <c r="C21" s="152">
        <v>2</v>
      </c>
      <c r="D21" s="152">
        <v>3</v>
      </c>
      <c r="E21" s="152">
        <v>4</v>
      </c>
      <c r="F21" s="152">
        <v>5</v>
      </c>
      <c r="G21" s="152">
        <v>6</v>
      </c>
      <c r="H21" s="152">
        <v>7</v>
      </c>
      <c r="I21" s="152">
        <v>8</v>
      </c>
      <c r="J21" s="152">
        <v>9</v>
      </c>
      <c r="K21" s="152" t="s">
        <v>153</v>
      </c>
    </row>
    <row r="22" spans="1:12">
      <c r="A22">
        <v>2008</v>
      </c>
      <c r="B22" s="207">
        <v>239594</v>
      </c>
      <c r="C22" s="207">
        <v>270158</v>
      </c>
      <c r="D22" s="207">
        <v>162423</v>
      </c>
      <c r="E22" s="207">
        <v>70253</v>
      </c>
      <c r="F22" s="207">
        <v>57920</v>
      </c>
      <c r="G22" s="207">
        <v>241735</v>
      </c>
      <c r="H22" s="207">
        <v>188761</v>
      </c>
      <c r="I22" s="207">
        <v>94388</v>
      </c>
      <c r="J22" s="207">
        <v>51977</v>
      </c>
      <c r="K22" s="207">
        <v>1377209</v>
      </c>
    </row>
    <row r="23" spans="1:12">
      <c r="A23">
        <v>2009</v>
      </c>
      <c r="B23" s="207">
        <v>242975</v>
      </c>
      <c r="C23" s="207">
        <v>272855</v>
      </c>
      <c r="D23" s="207">
        <v>164101</v>
      </c>
      <c r="E23" s="207">
        <v>70577</v>
      </c>
      <c r="F23" s="207">
        <v>58296</v>
      </c>
      <c r="G23" s="207">
        <v>245234</v>
      </c>
      <c r="H23" s="207">
        <v>191972</v>
      </c>
      <c r="I23" s="207">
        <v>96883</v>
      </c>
      <c r="J23" s="207">
        <v>52127</v>
      </c>
      <c r="K23" s="207">
        <v>1395020</v>
      </c>
    </row>
    <row r="24" spans="1:12">
      <c r="A24">
        <v>2010</v>
      </c>
      <c r="B24" s="207">
        <v>246075</v>
      </c>
      <c r="C24" s="207">
        <v>275862</v>
      </c>
      <c r="D24" s="207">
        <v>165380</v>
      </c>
      <c r="E24" s="207">
        <v>70504</v>
      </c>
      <c r="F24" s="207">
        <v>58466</v>
      </c>
      <c r="G24" s="207">
        <v>247817</v>
      </c>
      <c r="H24" s="207">
        <v>193202</v>
      </c>
      <c r="I24" s="207">
        <v>98563</v>
      </c>
      <c r="J24" s="207">
        <v>52308</v>
      </c>
      <c r="K24" s="207">
        <v>1408177</v>
      </c>
    </row>
    <row r="25" spans="1:12">
      <c r="A25">
        <v>2011</v>
      </c>
      <c r="B25" s="207">
        <v>248105</v>
      </c>
      <c r="C25" s="207">
        <v>277123</v>
      </c>
      <c r="D25" s="207">
        <v>166231</v>
      </c>
      <c r="E25" s="207">
        <v>70014</v>
      </c>
      <c r="F25" s="207">
        <v>58076</v>
      </c>
      <c r="G25" s="207">
        <v>248842</v>
      </c>
      <c r="H25" s="207">
        <v>192612</v>
      </c>
      <c r="I25" s="207">
        <v>99871</v>
      </c>
      <c r="J25" s="207">
        <v>52302</v>
      </c>
      <c r="K25" s="207">
        <v>1413176</v>
      </c>
    </row>
    <row r="26" spans="1:12">
      <c r="A26">
        <v>2012</v>
      </c>
      <c r="B26" s="207">
        <v>247875</v>
      </c>
      <c r="C26" s="207">
        <v>278739</v>
      </c>
      <c r="D26" s="207">
        <v>166904</v>
      </c>
      <c r="E26" s="207">
        <v>69625</v>
      </c>
      <c r="F26" s="207">
        <v>57569</v>
      </c>
      <c r="G26" s="207">
        <v>249918</v>
      </c>
      <c r="H26" s="207">
        <v>191403</v>
      </c>
      <c r="I26" s="207">
        <v>100895</v>
      </c>
      <c r="J26" s="207">
        <v>52293</v>
      </c>
      <c r="K26" s="207">
        <v>1415221</v>
      </c>
      <c r="L26" s="84"/>
    </row>
    <row r="27" spans="1:12">
      <c r="A27">
        <v>2013</v>
      </c>
      <c r="B27">
        <v>246307</v>
      </c>
      <c r="C27">
        <v>280246</v>
      </c>
      <c r="D27">
        <v>166408</v>
      </c>
      <c r="E27">
        <v>68980</v>
      </c>
      <c r="F27">
        <v>57291</v>
      </c>
      <c r="G27">
        <v>249524</v>
      </c>
      <c r="H27">
        <v>189278</v>
      </c>
      <c r="I27">
        <v>100687</v>
      </c>
      <c r="J27">
        <v>52129</v>
      </c>
      <c r="K27">
        <v>1410850</v>
      </c>
      <c r="L27" s="84"/>
    </row>
    <row r="31" spans="1:12">
      <c r="B31">
        <v>2012</v>
      </c>
      <c r="C31">
        <v>2013</v>
      </c>
      <c r="D31">
        <v>2014</v>
      </c>
    </row>
    <row r="32" spans="1:12">
      <c r="C32" s="272" t="s">
        <v>153</v>
      </c>
    </row>
    <row r="33" spans="1:31" ht="12" customHeight="1">
      <c r="A33" s="213" t="s">
        <v>155</v>
      </c>
      <c r="B33">
        <v>257865</v>
      </c>
      <c r="C33" s="263">
        <v>256725</v>
      </c>
      <c r="D33" s="107">
        <v>257856</v>
      </c>
      <c r="G33" s="28">
        <v>105</v>
      </c>
      <c r="H33" s="28">
        <v>147</v>
      </c>
      <c r="I33">
        <f t="shared" ref="I33:I42" si="1">+G33*100000/B33</f>
        <v>40.718980862078993</v>
      </c>
      <c r="J33">
        <f t="shared" ref="J33:J42" si="2">+H33*100000/C33</f>
        <v>57.259713701431494</v>
      </c>
    </row>
    <row r="34" spans="1:31" ht="12" customHeight="1">
      <c r="A34" s="213" t="s">
        <v>156</v>
      </c>
      <c r="B34">
        <v>290108</v>
      </c>
      <c r="C34" s="263">
        <v>292134</v>
      </c>
      <c r="D34" s="107">
        <v>287352</v>
      </c>
      <c r="G34" s="28">
        <v>220</v>
      </c>
      <c r="H34" s="28">
        <v>206</v>
      </c>
      <c r="I34">
        <f t="shared" si="1"/>
        <v>75.833827402208826</v>
      </c>
      <c r="J34">
        <f t="shared" si="2"/>
        <v>70.515585313588971</v>
      </c>
    </row>
    <row r="35" spans="1:31" ht="12" customHeight="1">
      <c r="A35" s="213" t="s">
        <v>157</v>
      </c>
      <c r="B35">
        <v>174009</v>
      </c>
      <c r="C35" s="263">
        <v>173664</v>
      </c>
      <c r="D35" s="107">
        <v>172656</v>
      </c>
      <c r="G35" s="28">
        <v>88</v>
      </c>
      <c r="H35" s="28">
        <v>83</v>
      </c>
      <c r="I35">
        <f t="shared" si="1"/>
        <v>50.572096845565461</v>
      </c>
      <c r="J35">
        <f t="shared" si="2"/>
        <v>47.793440206375529</v>
      </c>
    </row>
    <row r="36" spans="1:31" ht="12" customHeight="1">
      <c r="A36" s="213" t="s">
        <v>158</v>
      </c>
      <c r="B36">
        <v>73935</v>
      </c>
      <c r="C36" s="263">
        <v>73366</v>
      </c>
      <c r="D36" s="107">
        <v>73042</v>
      </c>
      <c r="G36" s="44">
        <v>62</v>
      </c>
      <c r="H36" s="44">
        <v>47</v>
      </c>
      <c r="I36">
        <f t="shared" si="1"/>
        <v>83.857442348008391</v>
      </c>
      <c r="J36">
        <f t="shared" si="2"/>
        <v>64.062372216012861</v>
      </c>
    </row>
    <row r="37" spans="1:31" ht="12" customHeight="1">
      <c r="A37" s="213" t="s">
        <v>159</v>
      </c>
      <c r="B37">
        <v>60312</v>
      </c>
      <c r="C37" s="263">
        <v>60103</v>
      </c>
      <c r="D37" s="107">
        <v>59606</v>
      </c>
      <c r="G37" s="44">
        <v>32</v>
      </c>
      <c r="H37" s="44">
        <v>44</v>
      </c>
      <c r="I37">
        <f t="shared" si="1"/>
        <v>53.057434673033562</v>
      </c>
      <c r="J37">
        <f t="shared" si="2"/>
        <v>73.207660183351919</v>
      </c>
    </row>
    <row r="38" spans="1:31" ht="12" customHeight="1">
      <c r="A38" s="213" t="s">
        <v>160</v>
      </c>
      <c r="B38">
        <v>259785</v>
      </c>
      <c r="C38" s="263">
        <v>259658</v>
      </c>
      <c r="D38" s="107">
        <v>260404</v>
      </c>
      <c r="G38" s="44">
        <v>108</v>
      </c>
      <c r="H38" s="44">
        <v>141</v>
      </c>
      <c r="I38">
        <f t="shared" si="1"/>
        <v>41.572839078468732</v>
      </c>
      <c r="J38">
        <f t="shared" si="2"/>
        <v>54.302197505950133</v>
      </c>
    </row>
    <row r="39" spans="1:31" ht="12" customHeight="1">
      <c r="A39" s="213" t="s">
        <v>161</v>
      </c>
      <c r="B39">
        <v>199254</v>
      </c>
      <c r="C39" s="263">
        <v>197401</v>
      </c>
      <c r="D39" s="107">
        <v>197703</v>
      </c>
      <c r="G39" s="44">
        <v>99</v>
      </c>
      <c r="H39" s="44">
        <v>92</v>
      </c>
      <c r="I39">
        <f t="shared" si="1"/>
        <v>49.685326266975821</v>
      </c>
      <c r="J39">
        <f t="shared" si="2"/>
        <v>46.605640295641869</v>
      </c>
    </row>
    <row r="40" spans="1:31" ht="12" customHeight="1">
      <c r="A40" s="213" t="s">
        <v>162</v>
      </c>
      <c r="B40">
        <v>104227</v>
      </c>
      <c r="C40" s="263">
        <v>104141</v>
      </c>
      <c r="D40" s="107">
        <v>103572</v>
      </c>
      <c r="G40" s="28">
        <v>50</v>
      </c>
      <c r="H40" s="28">
        <v>53</v>
      </c>
      <c r="I40">
        <f t="shared" si="1"/>
        <v>47.972214493365442</v>
      </c>
      <c r="J40">
        <f t="shared" si="2"/>
        <v>50.892539921836743</v>
      </c>
    </row>
    <row r="41" spans="1:31" ht="12" customHeight="1">
      <c r="A41" s="213" t="s">
        <v>163</v>
      </c>
      <c r="B41">
        <v>54954</v>
      </c>
      <c r="C41" s="263">
        <v>54857</v>
      </c>
      <c r="D41" s="107">
        <v>54627</v>
      </c>
      <c r="G41" s="28">
        <v>33</v>
      </c>
      <c r="H41" s="28">
        <v>33</v>
      </c>
      <c r="I41">
        <f t="shared" si="1"/>
        <v>60.050223823561524</v>
      </c>
      <c r="J41">
        <f t="shared" si="2"/>
        <v>60.156406657309006</v>
      </c>
    </row>
    <row r="42" spans="1:31" ht="12" customHeight="1">
      <c r="A42" s="213" t="s">
        <v>164</v>
      </c>
      <c r="B42">
        <v>1474449</v>
      </c>
      <c r="C42" s="263">
        <v>1472049</v>
      </c>
      <c r="D42" s="107">
        <v>1466818</v>
      </c>
      <c r="I42">
        <f t="shared" si="1"/>
        <v>0</v>
      </c>
      <c r="J42">
        <f t="shared" si="2"/>
        <v>0</v>
      </c>
    </row>
    <row r="43" spans="1:31" ht="13.5" thickBot="1">
      <c r="C43" s="271"/>
    </row>
    <row r="44" spans="1:31" ht="13.5" thickBot="1"/>
    <row r="45" spans="1:31">
      <c r="A45" s="403" t="s">
        <v>165</v>
      </c>
      <c r="B45" s="407">
        <v>2012</v>
      </c>
      <c r="C45" s="408"/>
      <c r="D45" s="409"/>
      <c r="E45" s="403">
        <v>2011</v>
      </c>
      <c r="F45" s="404"/>
      <c r="G45" s="405"/>
      <c r="H45" s="403">
        <v>2010</v>
      </c>
      <c r="I45" s="404"/>
      <c r="J45" s="404"/>
      <c r="K45" s="403">
        <v>2009</v>
      </c>
      <c r="L45" s="404"/>
      <c r="M45" s="404"/>
      <c r="N45" s="403">
        <v>2008</v>
      </c>
      <c r="O45" s="404"/>
      <c r="P45" s="404"/>
      <c r="Q45" s="403">
        <v>2007</v>
      </c>
      <c r="R45" s="404"/>
      <c r="S45" s="404"/>
      <c r="T45" s="403">
        <v>2006</v>
      </c>
      <c r="U45" s="404"/>
      <c r="V45" s="404"/>
      <c r="W45" s="403">
        <v>2005</v>
      </c>
      <c r="X45" s="404"/>
      <c r="Y45" s="405"/>
      <c r="Z45" s="215"/>
      <c r="AA45" s="215"/>
      <c r="AB45" s="215"/>
      <c r="AC45" s="215"/>
      <c r="AD45" s="215"/>
      <c r="AE45" s="215"/>
    </row>
    <row r="46" spans="1:31" ht="113.25" thickBot="1">
      <c r="A46" s="406"/>
      <c r="B46" s="216" t="s">
        <v>166</v>
      </c>
      <c r="C46" s="217" t="s">
        <v>100</v>
      </c>
      <c r="D46" s="218" t="s">
        <v>101</v>
      </c>
      <c r="E46" s="219" t="s">
        <v>166</v>
      </c>
      <c r="F46" s="220" t="s">
        <v>100</v>
      </c>
      <c r="G46" s="221" t="s">
        <v>101</v>
      </c>
      <c r="H46" s="219" t="s">
        <v>166</v>
      </c>
      <c r="I46" s="220" t="s">
        <v>100</v>
      </c>
      <c r="J46" s="221" t="s">
        <v>101</v>
      </c>
      <c r="K46" s="219" t="s">
        <v>166</v>
      </c>
      <c r="L46" s="220" t="s">
        <v>100</v>
      </c>
      <c r="M46" s="221" t="s">
        <v>101</v>
      </c>
      <c r="N46" s="219" t="s">
        <v>166</v>
      </c>
      <c r="O46" s="220" t="s">
        <v>100</v>
      </c>
      <c r="P46" s="221" t="s">
        <v>101</v>
      </c>
      <c r="Q46" s="219" t="s">
        <v>166</v>
      </c>
      <c r="R46" s="220" t="s">
        <v>100</v>
      </c>
      <c r="S46" s="221" t="s">
        <v>101</v>
      </c>
      <c r="T46" s="219" t="s">
        <v>166</v>
      </c>
      <c r="U46" s="220" t="s">
        <v>100</v>
      </c>
      <c r="V46" s="221" t="s">
        <v>101</v>
      </c>
      <c r="W46" s="219" t="s">
        <v>166</v>
      </c>
      <c r="X46" s="220" t="s">
        <v>100</v>
      </c>
      <c r="Y46" s="221" t="s">
        <v>101</v>
      </c>
      <c r="Z46" s="215"/>
      <c r="AA46" s="215"/>
      <c r="AB46" s="215"/>
      <c r="AC46" s="215"/>
      <c r="AD46" s="215"/>
      <c r="AE46" s="215"/>
    </row>
    <row r="47" spans="1:31">
      <c r="A47" s="222" t="s">
        <v>167</v>
      </c>
      <c r="B47" s="223">
        <v>257865</v>
      </c>
      <c r="C47" s="224">
        <v>128897</v>
      </c>
      <c r="D47" s="225">
        <v>128968</v>
      </c>
      <c r="E47" s="226">
        <v>257672</v>
      </c>
      <c r="F47" s="227">
        <v>129022</v>
      </c>
      <c r="G47" s="228">
        <v>128650</v>
      </c>
      <c r="H47" s="229">
        <v>255078</v>
      </c>
      <c r="I47" s="227">
        <v>127900</v>
      </c>
      <c r="J47" s="227">
        <v>127178</v>
      </c>
      <c r="K47" s="229">
        <v>251631</v>
      </c>
      <c r="L47" s="227">
        <v>126398</v>
      </c>
      <c r="M47" s="227">
        <v>125233</v>
      </c>
      <c r="N47" s="229">
        <v>247782</v>
      </c>
      <c r="O47" s="227">
        <v>124804</v>
      </c>
      <c r="P47" s="227">
        <v>122978</v>
      </c>
      <c r="Q47" s="229">
        <v>242895</v>
      </c>
      <c r="R47" s="227">
        <v>122579</v>
      </c>
      <c r="S47" s="227">
        <v>120316</v>
      </c>
      <c r="T47" s="229">
        <v>237663</v>
      </c>
      <c r="U47" s="227">
        <v>119978</v>
      </c>
      <c r="V47" s="227">
        <v>117685</v>
      </c>
      <c r="W47" s="229">
        <v>231925</v>
      </c>
      <c r="X47" s="227">
        <v>116693</v>
      </c>
      <c r="Y47" s="228">
        <v>115232</v>
      </c>
      <c r="Z47" s="230"/>
      <c r="AA47" s="215"/>
      <c r="AB47" s="215"/>
      <c r="AC47" s="215"/>
      <c r="AD47" s="215"/>
      <c r="AE47" s="215"/>
    </row>
    <row r="48" spans="1:31">
      <c r="A48" s="231" t="s">
        <v>168</v>
      </c>
      <c r="B48" s="232">
        <v>290108</v>
      </c>
      <c r="C48" s="230">
        <v>146891</v>
      </c>
      <c r="D48" s="233">
        <v>143217</v>
      </c>
      <c r="E48" s="234">
        <v>287980</v>
      </c>
      <c r="F48" s="235">
        <v>145954</v>
      </c>
      <c r="G48" s="236">
        <v>142026</v>
      </c>
      <c r="H48" s="237">
        <v>286025</v>
      </c>
      <c r="I48" s="235">
        <v>145127</v>
      </c>
      <c r="J48" s="235">
        <v>140898</v>
      </c>
      <c r="K48" s="237">
        <v>282602</v>
      </c>
      <c r="L48" s="235">
        <v>143557</v>
      </c>
      <c r="M48" s="235">
        <v>139045</v>
      </c>
      <c r="N48" s="237">
        <v>279416</v>
      </c>
      <c r="O48" s="235">
        <v>142439</v>
      </c>
      <c r="P48" s="235">
        <v>136977</v>
      </c>
      <c r="Q48" s="237">
        <v>273258</v>
      </c>
      <c r="R48" s="235">
        <v>139395</v>
      </c>
      <c r="S48" s="235">
        <v>133863</v>
      </c>
      <c r="T48" s="237">
        <v>272065</v>
      </c>
      <c r="U48" s="235">
        <v>139875</v>
      </c>
      <c r="V48" s="235">
        <v>132190</v>
      </c>
      <c r="W48" s="237">
        <v>264407</v>
      </c>
      <c r="X48" s="235">
        <v>135517</v>
      </c>
      <c r="Y48" s="236">
        <v>128890</v>
      </c>
      <c r="Z48" s="230"/>
      <c r="AA48" s="215"/>
      <c r="AB48" s="215"/>
      <c r="AC48" s="215"/>
      <c r="AD48" s="215"/>
      <c r="AE48" s="215"/>
    </row>
    <row r="49" spans="1:31">
      <c r="A49" s="231" t="s">
        <v>169</v>
      </c>
      <c r="B49" s="232">
        <v>174009</v>
      </c>
      <c r="C49" s="230">
        <v>89315</v>
      </c>
      <c r="D49" s="233">
        <v>84694</v>
      </c>
      <c r="E49" s="234">
        <v>173203</v>
      </c>
      <c r="F49" s="235">
        <v>88958</v>
      </c>
      <c r="G49" s="236">
        <v>84245</v>
      </c>
      <c r="H49" s="237">
        <v>172100</v>
      </c>
      <c r="I49" s="235">
        <v>88485</v>
      </c>
      <c r="J49" s="235">
        <v>83615</v>
      </c>
      <c r="K49" s="237">
        <v>170663</v>
      </c>
      <c r="L49" s="235">
        <v>87821</v>
      </c>
      <c r="M49" s="235">
        <v>82842</v>
      </c>
      <c r="N49" s="237">
        <v>168668</v>
      </c>
      <c r="O49" s="235">
        <v>86930</v>
      </c>
      <c r="P49" s="235">
        <v>81738</v>
      </c>
      <c r="Q49" s="237">
        <v>165492</v>
      </c>
      <c r="R49" s="235">
        <v>85459</v>
      </c>
      <c r="S49" s="235">
        <v>80033</v>
      </c>
      <c r="T49" s="237">
        <v>164672</v>
      </c>
      <c r="U49" s="235">
        <v>85368</v>
      </c>
      <c r="V49" s="235">
        <v>79304</v>
      </c>
      <c r="W49" s="237">
        <v>159630</v>
      </c>
      <c r="X49" s="235">
        <v>82311</v>
      </c>
      <c r="Y49" s="236">
        <v>77319</v>
      </c>
      <c r="Z49" s="230"/>
      <c r="AA49" s="215"/>
      <c r="AB49" s="215"/>
      <c r="AC49" s="215"/>
      <c r="AD49" s="215"/>
      <c r="AE49" s="215"/>
    </row>
    <row r="50" spans="1:31">
      <c r="A50" s="231" t="s">
        <v>170</v>
      </c>
      <c r="B50" s="232">
        <v>73935</v>
      </c>
      <c r="C50" s="230">
        <v>37350</v>
      </c>
      <c r="D50" s="233">
        <v>36585</v>
      </c>
      <c r="E50" s="234">
        <v>74152</v>
      </c>
      <c r="F50" s="235">
        <v>37466</v>
      </c>
      <c r="G50" s="236">
        <v>36686</v>
      </c>
      <c r="H50" s="237">
        <v>74467</v>
      </c>
      <c r="I50" s="235">
        <v>37663</v>
      </c>
      <c r="J50" s="235">
        <v>36804</v>
      </c>
      <c r="K50" s="237">
        <v>74357</v>
      </c>
      <c r="L50" s="235">
        <v>37625</v>
      </c>
      <c r="M50" s="235">
        <v>36732</v>
      </c>
      <c r="N50" s="237">
        <v>73795</v>
      </c>
      <c r="O50" s="235">
        <v>37408</v>
      </c>
      <c r="P50" s="235">
        <v>36387</v>
      </c>
      <c r="Q50" s="237">
        <v>72167</v>
      </c>
      <c r="R50" s="235">
        <v>36456</v>
      </c>
      <c r="S50" s="235">
        <v>35711</v>
      </c>
      <c r="T50" s="237">
        <v>71045</v>
      </c>
      <c r="U50" s="235">
        <v>35897</v>
      </c>
      <c r="V50" s="235">
        <v>35148</v>
      </c>
      <c r="W50" s="237">
        <v>69894</v>
      </c>
      <c r="X50" s="235">
        <v>35224</v>
      </c>
      <c r="Y50" s="236">
        <v>34670</v>
      </c>
      <c r="Z50" s="230"/>
      <c r="AA50" s="215"/>
      <c r="AB50" s="215"/>
      <c r="AC50" s="215"/>
      <c r="AD50" s="215"/>
      <c r="AE50" s="215"/>
    </row>
    <row r="51" spans="1:31">
      <c r="A51" s="231" t="s">
        <v>171</v>
      </c>
      <c r="B51" s="232">
        <v>60312</v>
      </c>
      <c r="C51" s="230">
        <v>30756</v>
      </c>
      <c r="D51" s="233">
        <v>29556</v>
      </c>
      <c r="E51" s="234">
        <v>60739</v>
      </c>
      <c r="F51" s="235">
        <v>31042</v>
      </c>
      <c r="G51" s="236">
        <v>29697</v>
      </c>
      <c r="H51" s="237">
        <v>60960</v>
      </c>
      <c r="I51" s="235">
        <v>31231</v>
      </c>
      <c r="J51" s="235">
        <v>29729</v>
      </c>
      <c r="K51" s="237">
        <v>60710</v>
      </c>
      <c r="L51" s="235">
        <v>31035</v>
      </c>
      <c r="M51" s="235">
        <v>29675</v>
      </c>
      <c r="N51" s="237">
        <v>60217</v>
      </c>
      <c r="O51" s="235">
        <v>30761</v>
      </c>
      <c r="P51" s="235">
        <v>29456</v>
      </c>
      <c r="Q51" s="237">
        <v>58757</v>
      </c>
      <c r="R51" s="235">
        <v>29978</v>
      </c>
      <c r="S51" s="235">
        <v>28779</v>
      </c>
      <c r="T51" s="237">
        <v>58088</v>
      </c>
      <c r="U51" s="235">
        <v>29659</v>
      </c>
      <c r="V51" s="235">
        <v>28429</v>
      </c>
      <c r="W51" s="237">
        <v>57741</v>
      </c>
      <c r="X51" s="235">
        <v>29528</v>
      </c>
      <c r="Y51" s="236">
        <v>28213</v>
      </c>
      <c r="Z51" s="230"/>
      <c r="AA51" s="215"/>
      <c r="AB51" s="215"/>
      <c r="AC51" s="215"/>
      <c r="AD51" s="215"/>
      <c r="AE51" s="215"/>
    </row>
    <row r="52" spans="1:31">
      <c r="A52" s="231" t="s">
        <v>172</v>
      </c>
      <c r="B52" s="232">
        <v>259785</v>
      </c>
      <c r="C52" s="230">
        <v>129208</v>
      </c>
      <c r="D52" s="233">
        <v>130577</v>
      </c>
      <c r="E52" s="234">
        <v>258245</v>
      </c>
      <c r="F52" s="235">
        <v>128652</v>
      </c>
      <c r="G52" s="236">
        <v>129593</v>
      </c>
      <c r="H52" s="237">
        <v>256805</v>
      </c>
      <c r="I52" s="235">
        <v>128158</v>
      </c>
      <c r="J52" s="235">
        <v>128647</v>
      </c>
      <c r="K52" s="237">
        <v>253846</v>
      </c>
      <c r="L52" s="235">
        <v>126835</v>
      </c>
      <c r="M52" s="235">
        <v>127011</v>
      </c>
      <c r="N52" s="237">
        <v>249952</v>
      </c>
      <c r="O52" s="235">
        <v>125268</v>
      </c>
      <c r="P52" s="235">
        <v>124684</v>
      </c>
      <c r="Q52" s="237">
        <v>242816</v>
      </c>
      <c r="R52" s="235">
        <v>121449</v>
      </c>
      <c r="S52" s="235">
        <v>121367</v>
      </c>
      <c r="T52" s="237">
        <v>239448</v>
      </c>
      <c r="U52" s="235">
        <v>120039</v>
      </c>
      <c r="V52" s="235">
        <v>119409</v>
      </c>
      <c r="W52" s="237">
        <v>234072</v>
      </c>
      <c r="X52" s="235">
        <v>117234</v>
      </c>
      <c r="Y52" s="236">
        <v>116838</v>
      </c>
      <c r="Z52" s="230"/>
      <c r="AA52" s="215"/>
      <c r="AB52" s="215"/>
      <c r="AC52" s="215"/>
      <c r="AD52" s="215"/>
      <c r="AE52" s="215"/>
    </row>
    <row r="53" spans="1:31">
      <c r="A53" s="231" t="s">
        <v>173</v>
      </c>
      <c r="B53" s="232">
        <v>199254</v>
      </c>
      <c r="C53" s="230">
        <v>99111</v>
      </c>
      <c r="D53" s="233">
        <v>100143</v>
      </c>
      <c r="E53" s="234">
        <v>200175</v>
      </c>
      <c r="F53" s="235">
        <v>99854</v>
      </c>
      <c r="G53" s="236">
        <v>100321</v>
      </c>
      <c r="H53" s="237">
        <v>200379</v>
      </c>
      <c r="I53" s="235">
        <v>100227</v>
      </c>
      <c r="J53" s="235">
        <v>100152</v>
      </c>
      <c r="K53" s="237">
        <v>198638</v>
      </c>
      <c r="L53" s="235">
        <v>99523</v>
      </c>
      <c r="M53" s="235">
        <v>99115</v>
      </c>
      <c r="N53" s="237">
        <v>195132</v>
      </c>
      <c r="O53" s="235">
        <v>97736</v>
      </c>
      <c r="P53" s="235">
        <v>97396</v>
      </c>
      <c r="Q53" s="237">
        <v>190584</v>
      </c>
      <c r="R53" s="235">
        <v>95670</v>
      </c>
      <c r="S53" s="235">
        <v>94914</v>
      </c>
      <c r="T53" s="237">
        <v>185477</v>
      </c>
      <c r="U53" s="235">
        <v>93067</v>
      </c>
      <c r="V53" s="235">
        <v>92410</v>
      </c>
      <c r="W53" s="237">
        <v>181180</v>
      </c>
      <c r="X53" s="235">
        <v>90221</v>
      </c>
      <c r="Y53" s="236">
        <v>90959</v>
      </c>
      <c r="Z53" s="230"/>
      <c r="AA53" s="215"/>
      <c r="AB53" s="215"/>
      <c r="AC53" s="215"/>
      <c r="AD53" s="215"/>
      <c r="AE53" s="215"/>
    </row>
    <row r="54" spans="1:31">
      <c r="A54" s="231" t="s">
        <v>174</v>
      </c>
      <c r="B54" s="232">
        <v>104227</v>
      </c>
      <c r="C54" s="230">
        <v>53546</v>
      </c>
      <c r="D54" s="233">
        <v>50681</v>
      </c>
      <c r="E54" s="234">
        <v>103003</v>
      </c>
      <c r="F54" s="235">
        <v>52995</v>
      </c>
      <c r="G54" s="236">
        <v>50008</v>
      </c>
      <c r="H54" s="237">
        <v>101350</v>
      </c>
      <c r="I54" s="235">
        <v>52218</v>
      </c>
      <c r="J54" s="235">
        <v>49132</v>
      </c>
      <c r="K54" s="237">
        <v>99512</v>
      </c>
      <c r="L54" s="235">
        <v>51397</v>
      </c>
      <c r="M54" s="235">
        <v>48115</v>
      </c>
      <c r="N54" s="237">
        <v>96790</v>
      </c>
      <c r="O54" s="235">
        <v>50343</v>
      </c>
      <c r="P54" s="235">
        <v>46447</v>
      </c>
      <c r="Q54" s="237">
        <v>92163</v>
      </c>
      <c r="R54" s="235">
        <v>48146</v>
      </c>
      <c r="S54" s="235">
        <v>44017</v>
      </c>
      <c r="T54" s="237">
        <v>88091</v>
      </c>
      <c r="U54" s="235">
        <v>46045</v>
      </c>
      <c r="V54" s="235">
        <v>42046</v>
      </c>
      <c r="W54" s="237">
        <v>83635</v>
      </c>
      <c r="X54" s="235">
        <v>43546</v>
      </c>
      <c r="Y54" s="236">
        <v>40089</v>
      </c>
      <c r="Z54" s="230"/>
      <c r="AA54" s="215"/>
      <c r="AB54" s="215"/>
      <c r="AC54" s="215"/>
      <c r="AD54" s="215"/>
      <c r="AE54" s="215"/>
    </row>
    <row r="55" spans="1:31" ht="13.5" thickBot="1">
      <c r="A55" s="238" t="s">
        <v>175</v>
      </c>
      <c r="B55" s="232">
        <v>54954</v>
      </c>
      <c r="C55" s="230">
        <v>27653</v>
      </c>
      <c r="D55" s="233">
        <v>27301</v>
      </c>
      <c r="E55" s="239">
        <v>54900</v>
      </c>
      <c r="F55" s="240">
        <v>27638</v>
      </c>
      <c r="G55" s="241">
        <v>27262</v>
      </c>
      <c r="H55" s="242">
        <v>54815</v>
      </c>
      <c r="I55" s="240">
        <v>27618</v>
      </c>
      <c r="J55" s="240">
        <v>27197</v>
      </c>
      <c r="K55" s="242">
        <v>54561</v>
      </c>
      <c r="L55" s="240">
        <v>27418</v>
      </c>
      <c r="M55" s="240">
        <v>27143</v>
      </c>
      <c r="N55" s="237">
        <v>54357</v>
      </c>
      <c r="O55" s="235">
        <v>27310</v>
      </c>
      <c r="P55" s="235">
        <v>27047</v>
      </c>
      <c r="Q55" s="242">
        <v>53985</v>
      </c>
      <c r="R55" s="240">
        <v>27194</v>
      </c>
      <c r="S55" s="240">
        <v>26791</v>
      </c>
      <c r="T55" s="242">
        <v>53757</v>
      </c>
      <c r="U55" s="240">
        <v>27099</v>
      </c>
      <c r="V55" s="240">
        <v>26658</v>
      </c>
      <c r="W55" s="242">
        <v>53308</v>
      </c>
      <c r="X55" s="240">
        <v>26775</v>
      </c>
      <c r="Y55" s="241">
        <v>26533</v>
      </c>
      <c r="Z55" s="230"/>
      <c r="AA55" s="215"/>
      <c r="AB55" s="215"/>
      <c r="AC55" s="215"/>
      <c r="AD55" s="215"/>
      <c r="AE55" s="215"/>
    </row>
    <row r="56" spans="1:31" ht="13.5" thickBot="1">
      <c r="A56" s="243" t="s">
        <v>176</v>
      </c>
      <c r="B56" s="214">
        <v>1474449</v>
      </c>
      <c r="C56" s="244">
        <v>742727</v>
      </c>
      <c r="D56" s="245">
        <v>731722</v>
      </c>
      <c r="E56" s="244">
        <v>1470069</v>
      </c>
      <c r="F56" s="246">
        <v>741581</v>
      </c>
      <c r="G56" s="247">
        <v>728488</v>
      </c>
      <c r="H56" s="214">
        <v>1461979</v>
      </c>
      <c r="I56" s="246">
        <v>738627</v>
      </c>
      <c r="J56" s="247">
        <v>723352</v>
      </c>
      <c r="K56" s="214">
        <v>1446520</v>
      </c>
      <c r="L56" s="246">
        <v>731609</v>
      </c>
      <c r="M56" s="247">
        <v>714911</v>
      </c>
      <c r="N56" s="214">
        <v>1426109</v>
      </c>
      <c r="O56" s="246">
        <v>722999</v>
      </c>
      <c r="P56" s="247">
        <v>703110</v>
      </c>
      <c r="Q56" s="214">
        <v>1392117</v>
      </c>
      <c r="R56" s="246">
        <v>706326</v>
      </c>
      <c r="S56" s="247">
        <v>685791</v>
      </c>
      <c r="T56" s="214">
        <v>1370306</v>
      </c>
      <c r="U56" s="246">
        <v>697027</v>
      </c>
      <c r="V56" s="247">
        <v>673279</v>
      </c>
      <c r="W56" s="214">
        <v>1335792</v>
      </c>
      <c r="X56" s="246">
        <v>677049</v>
      </c>
      <c r="Y56" s="247">
        <v>658743</v>
      </c>
      <c r="Z56" s="248"/>
      <c r="AA56" s="248"/>
      <c r="AB56" s="248"/>
      <c r="AC56" s="248"/>
      <c r="AD56" s="248"/>
      <c r="AE56" s="248"/>
    </row>
    <row r="57" spans="1:31" ht="13.5" thickBot="1">
      <c r="A57" s="243" t="s">
        <v>177</v>
      </c>
      <c r="B57" s="249">
        <v>47265321</v>
      </c>
      <c r="C57" s="250">
        <v>23298356</v>
      </c>
      <c r="D57" s="251">
        <v>23966965</v>
      </c>
      <c r="E57" s="252">
        <v>47190493</v>
      </c>
      <c r="F57" s="253">
        <v>23283187</v>
      </c>
      <c r="G57" s="254">
        <v>23907306</v>
      </c>
      <c r="H57" s="252">
        <v>47021031</v>
      </c>
      <c r="I57" s="253">
        <v>23226185</v>
      </c>
      <c r="J57" s="253">
        <v>23794846</v>
      </c>
      <c r="K57" s="252">
        <v>46745807</v>
      </c>
      <c r="L57" s="253">
        <v>23116988</v>
      </c>
      <c r="M57" s="254">
        <v>23628819</v>
      </c>
      <c r="N57" s="252">
        <v>46157822</v>
      </c>
      <c r="O57" s="253">
        <v>22847737</v>
      </c>
      <c r="P57" s="254">
        <v>23310085</v>
      </c>
      <c r="Q57" s="252">
        <v>45200737</v>
      </c>
      <c r="R57" s="253">
        <v>22339962</v>
      </c>
      <c r="S57" s="254">
        <v>22860775</v>
      </c>
      <c r="T57" s="252">
        <v>44708964</v>
      </c>
      <c r="U57" s="253">
        <v>22100466</v>
      </c>
      <c r="V57" s="253">
        <v>22608498</v>
      </c>
      <c r="W57" s="252">
        <v>44108530</v>
      </c>
      <c r="X57" s="253">
        <v>21780869</v>
      </c>
      <c r="Y57" s="254">
        <v>22327661</v>
      </c>
      <c r="Z57" s="248"/>
      <c r="AA57" s="248"/>
      <c r="AB57" s="248"/>
      <c r="AC57" s="248"/>
      <c r="AD57" s="248"/>
      <c r="AE57" s="248"/>
    </row>
    <row r="60" spans="1:31" ht="13.5" thickBot="1"/>
    <row r="61" spans="1:31">
      <c r="A61" s="403" t="s">
        <v>165</v>
      </c>
      <c r="E61" s="256">
        <v>2005</v>
      </c>
      <c r="F61" s="256">
        <v>2006</v>
      </c>
      <c r="G61" s="256">
        <v>2007</v>
      </c>
      <c r="H61" s="256">
        <v>2008</v>
      </c>
      <c r="I61" s="256">
        <v>2009</v>
      </c>
      <c r="J61" s="256">
        <v>2010</v>
      </c>
      <c r="K61" s="256">
        <v>2011</v>
      </c>
      <c r="L61" s="255">
        <v>2012</v>
      </c>
      <c r="M61" s="255">
        <v>2013</v>
      </c>
      <c r="N61" s="215"/>
      <c r="O61" s="215"/>
    </row>
    <row r="62" spans="1:31" ht="113.25" thickBot="1">
      <c r="A62" s="406"/>
      <c r="E62" s="219" t="s">
        <v>166</v>
      </c>
      <c r="F62" s="219" t="s">
        <v>166</v>
      </c>
      <c r="G62" s="219" t="s">
        <v>166</v>
      </c>
      <c r="H62" s="219" t="s">
        <v>166</v>
      </c>
      <c r="I62" s="219" t="s">
        <v>166</v>
      </c>
      <c r="J62" s="219" t="s">
        <v>166</v>
      </c>
      <c r="K62" s="219" t="s">
        <v>166</v>
      </c>
      <c r="L62" s="216" t="s">
        <v>166</v>
      </c>
      <c r="M62" s="216" t="s">
        <v>166</v>
      </c>
      <c r="N62" s="215"/>
      <c r="O62" s="215"/>
    </row>
    <row r="63" spans="1:31">
      <c r="A63" s="222" t="s">
        <v>167</v>
      </c>
      <c r="E63" s="229">
        <v>231925</v>
      </c>
      <c r="F63" s="229">
        <v>237663</v>
      </c>
      <c r="G63" s="229">
        <v>242895</v>
      </c>
      <c r="H63" s="229">
        <v>247782</v>
      </c>
      <c r="I63" s="229">
        <v>251631</v>
      </c>
      <c r="J63" s="229">
        <v>255078</v>
      </c>
      <c r="K63" s="226">
        <v>257672</v>
      </c>
      <c r="L63" s="223">
        <v>257865</v>
      </c>
      <c r="M63" s="223">
        <v>256725</v>
      </c>
      <c r="N63" s="215"/>
      <c r="O63" s="215"/>
    </row>
    <row r="64" spans="1:31">
      <c r="A64" s="231" t="s">
        <v>168</v>
      </c>
      <c r="E64" s="237">
        <v>264407</v>
      </c>
      <c r="F64" s="237">
        <v>272065</v>
      </c>
      <c r="G64" s="237">
        <v>273258</v>
      </c>
      <c r="H64" s="237">
        <v>279416</v>
      </c>
      <c r="I64" s="237">
        <v>282602</v>
      </c>
      <c r="J64" s="237">
        <v>286025</v>
      </c>
      <c r="K64" s="234">
        <v>287980</v>
      </c>
      <c r="L64" s="232">
        <v>290108</v>
      </c>
      <c r="M64" s="232">
        <v>292134</v>
      </c>
      <c r="N64" s="215"/>
      <c r="O64" s="215"/>
    </row>
    <row r="65" spans="1:15">
      <c r="A65" s="231" t="s">
        <v>169</v>
      </c>
      <c r="E65" s="237">
        <v>159630</v>
      </c>
      <c r="F65" s="237">
        <v>164672</v>
      </c>
      <c r="G65" s="237">
        <v>165492</v>
      </c>
      <c r="H65" s="237">
        <v>168668</v>
      </c>
      <c r="I65" s="237">
        <v>170663</v>
      </c>
      <c r="J65" s="237">
        <v>172100</v>
      </c>
      <c r="K65" s="234">
        <v>173203</v>
      </c>
      <c r="L65" s="232">
        <v>174009</v>
      </c>
      <c r="M65" s="232">
        <v>173664</v>
      </c>
      <c r="N65" s="215"/>
      <c r="O65" s="215"/>
    </row>
    <row r="66" spans="1:15">
      <c r="A66" s="231" t="s">
        <v>170</v>
      </c>
      <c r="E66" s="237">
        <v>69894</v>
      </c>
      <c r="F66" s="237">
        <v>71045</v>
      </c>
      <c r="G66" s="237">
        <v>72167</v>
      </c>
      <c r="H66" s="237">
        <v>73795</v>
      </c>
      <c r="I66" s="237">
        <v>74357</v>
      </c>
      <c r="J66" s="237">
        <v>74467</v>
      </c>
      <c r="K66" s="234">
        <v>74152</v>
      </c>
      <c r="L66" s="232">
        <v>73935</v>
      </c>
      <c r="M66" s="232">
        <v>73366</v>
      </c>
      <c r="N66" s="215"/>
      <c r="O66" s="215"/>
    </row>
    <row r="67" spans="1:15">
      <c r="A67" s="231" t="s">
        <v>171</v>
      </c>
      <c r="E67" s="237">
        <v>57741</v>
      </c>
      <c r="F67" s="237">
        <v>58088</v>
      </c>
      <c r="G67" s="237">
        <v>58757</v>
      </c>
      <c r="H67" s="237">
        <v>60217</v>
      </c>
      <c r="I67" s="237">
        <v>60710</v>
      </c>
      <c r="J67" s="237">
        <v>60960</v>
      </c>
      <c r="K67" s="234">
        <v>60739</v>
      </c>
      <c r="L67" s="232">
        <v>60312</v>
      </c>
      <c r="M67" s="232">
        <v>60103</v>
      </c>
      <c r="N67" s="215"/>
      <c r="O67" s="215"/>
    </row>
    <row r="68" spans="1:15">
      <c r="A68" s="231" t="s">
        <v>172</v>
      </c>
      <c r="E68" s="237">
        <v>234072</v>
      </c>
      <c r="F68" s="237">
        <v>239448</v>
      </c>
      <c r="G68" s="237">
        <v>242816</v>
      </c>
      <c r="H68" s="237">
        <v>249952</v>
      </c>
      <c r="I68" s="237">
        <v>253846</v>
      </c>
      <c r="J68" s="237">
        <v>256805</v>
      </c>
      <c r="K68" s="234">
        <v>258245</v>
      </c>
      <c r="L68" s="232">
        <v>259785</v>
      </c>
      <c r="M68" s="232">
        <v>259658</v>
      </c>
      <c r="N68" s="215"/>
      <c r="O68" s="215"/>
    </row>
    <row r="69" spans="1:15">
      <c r="A69" s="231" t="s">
        <v>173</v>
      </c>
      <c r="E69" s="237">
        <v>181180</v>
      </c>
      <c r="F69" s="237">
        <v>185477</v>
      </c>
      <c r="G69" s="237">
        <v>190584</v>
      </c>
      <c r="H69" s="237">
        <v>195132</v>
      </c>
      <c r="I69" s="237">
        <v>198638</v>
      </c>
      <c r="J69" s="237">
        <v>200379</v>
      </c>
      <c r="K69" s="234">
        <v>200175</v>
      </c>
      <c r="L69" s="232">
        <v>199254</v>
      </c>
      <c r="M69" s="232">
        <v>197401</v>
      </c>
      <c r="N69" s="215"/>
      <c r="O69" s="215"/>
    </row>
    <row r="70" spans="1:15">
      <c r="A70" s="231" t="s">
        <v>174</v>
      </c>
      <c r="E70" s="237">
        <v>83635</v>
      </c>
      <c r="F70" s="237">
        <v>88091</v>
      </c>
      <c r="G70" s="237">
        <v>92163</v>
      </c>
      <c r="H70" s="237">
        <v>96790</v>
      </c>
      <c r="I70" s="237">
        <v>99512</v>
      </c>
      <c r="J70" s="237">
        <v>101350</v>
      </c>
      <c r="K70" s="234">
        <v>103003</v>
      </c>
      <c r="L70" s="232">
        <v>104227</v>
      </c>
      <c r="M70" s="232">
        <v>104141</v>
      </c>
      <c r="N70" s="215"/>
      <c r="O70" s="215"/>
    </row>
    <row r="71" spans="1:15" ht="13.5" thickBot="1">
      <c r="A71" s="238" t="s">
        <v>175</v>
      </c>
      <c r="E71" s="242">
        <v>53308</v>
      </c>
      <c r="F71" s="242">
        <v>53757</v>
      </c>
      <c r="G71" s="242">
        <v>53985</v>
      </c>
      <c r="H71" s="237">
        <v>54357</v>
      </c>
      <c r="I71" s="242">
        <v>54561</v>
      </c>
      <c r="J71" s="242">
        <v>54815</v>
      </c>
      <c r="K71" s="239">
        <v>54900</v>
      </c>
      <c r="L71" s="232">
        <v>54954</v>
      </c>
      <c r="M71" s="232">
        <v>54857</v>
      </c>
      <c r="N71" s="215"/>
      <c r="O71" s="215"/>
    </row>
    <row r="72" spans="1:15" ht="13.5" thickBot="1">
      <c r="A72" s="243" t="s">
        <v>176</v>
      </c>
      <c r="E72" s="214">
        <v>1335792</v>
      </c>
      <c r="F72" s="214">
        <v>1370306</v>
      </c>
      <c r="G72" s="214">
        <v>1392117</v>
      </c>
      <c r="H72" s="214">
        <v>1426109</v>
      </c>
      <c r="I72" s="214">
        <v>1446520</v>
      </c>
      <c r="J72" s="214">
        <v>1461979</v>
      </c>
      <c r="K72" s="244">
        <v>1470069</v>
      </c>
      <c r="L72" s="214">
        <v>1474449</v>
      </c>
      <c r="M72" s="214">
        <v>1472049</v>
      </c>
      <c r="N72" s="248"/>
      <c r="O72" s="248"/>
    </row>
    <row r="73" spans="1:15" ht="13.5" thickBot="1">
      <c r="A73" s="243" t="s">
        <v>177</v>
      </c>
      <c r="E73" s="252">
        <v>44108530</v>
      </c>
      <c r="F73" s="252">
        <v>44708964</v>
      </c>
      <c r="G73" s="252">
        <v>45200737</v>
      </c>
      <c r="H73" s="252">
        <v>46157822</v>
      </c>
      <c r="I73" s="252">
        <v>46745807</v>
      </c>
      <c r="J73" s="252">
        <v>47021031</v>
      </c>
      <c r="K73" s="252">
        <v>47190493</v>
      </c>
      <c r="L73" s="249">
        <v>47265321</v>
      </c>
      <c r="M73" s="249"/>
      <c r="N73" s="248"/>
      <c r="O73" s="248"/>
    </row>
    <row r="76" spans="1:15" ht="13.5" thickBot="1">
      <c r="B76" s="94"/>
      <c r="C76" s="73" t="s">
        <v>54</v>
      </c>
      <c r="D76" s="73" t="s">
        <v>55</v>
      </c>
      <c r="E76" s="73" t="s">
        <v>56</v>
      </c>
      <c r="F76" s="73" t="s">
        <v>57</v>
      </c>
      <c r="G76" s="73" t="s">
        <v>58</v>
      </c>
      <c r="H76" s="73" t="s">
        <v>59</v>
      </c>
      <c r="I76" s="73" t="s">
        <v>60</v>
      </c>
      <c r="J76" s="73" t="s">
        <v>61</v>
      </c>
      <c r="K76" s="73" t="s">
        <v>62</v>
      </c>
      <c r="L76" s="73" t="s">
        <v>63</v>
      </c>
      <c r="M76" s="73" t="s">
        <v>64</v>
      </c>
      <c r="N76" s="73">
        <v>2013</v>
      </c>
      <c r="O76">
        <v>2014</v>
      </c>
    </row>
    <row r="77" spans="1:15">
      <c r="A77" s="96" t="s">
        <v>79</v>
      </c>
      <c r="B77" s="95"/>
      <c r="C77" s="91"/>
      <c r="D77" s="91"/>
      <c r="E77" s="91"/>
      <c r="F77" s="229">
        <v>231925</v>
      </c>
      <c r="G77" s="229">
        <v>237663</v>
      </c>
      <c r="H77" s="229">
        <v>242895</v>
      </c>
      <c r="I77" s="229">
        <v>247782</v>
      </c>
      <c r="J77" s="229">
        <v>251631</v>
      </c>
      <c r="K77" s="229">
        <v>255078</v>
      </c>
      <c r="L77" s="226">
        <v>257672</v>
      </c>
      <c r="M77" s="223">
        <v>257865</v>
      </c>
      <c r="N77" s="223">
        <v>256725</v>
      </c>
      <c r="O77">
        <v>257856</v>
      </c>
    </row>
    <row r="78" spans="1:15">
      <c r="A78" s="10"/>
      <c r="B78" s="6" t="s">
        <v>9</v>
      </c>
      <c r="C78">
        <v>482</v>
      </c>
      <c r="D78">
        <v>569</v>
      </c>
      <c r="E78">
        <v>526</v>
      </c>
      <c r="F78">
        <v>492</v>
      </c>
      <c r="G78">
        <v>565</v>
      </c>
      <c r="H78">
        <v>511</v>
      </c>
      <c r="I78">
        <v>615</v>
      </c>
      <c r="J78">
        <v>511</v>
      </c>
      <c r="K78">
        <v>470</v>
      </c>
      <c r="L78">
        <v>459</v>
      </c>
      <c r="M78">
        <v>482</v>
      </c>
      <c r="N78">
        <v>498</v>
      </c>
      <c r="O78">
        <v>458</v>
      </c>
    </row>
    <row r="79" spans="1:15">
      <c r="A79" s="10"/>
      <c r="B79" s="6" t="s">
        <v>15</v>
      </c>
      <c r="C79" s="66"/>
      <c r="D79" s="66"/>
      <c r="E79" s="66"/>
      <c r="F79" s="80">
        <v>212.13754446480544</v>
      </c>
      <c r="G79" s="80">
        <v>237.73157790653153</v>
      </c>
      <c r="H79" s="80">
        <v>210.37897033697689</v>
      </c>
      <c r="I79" s="81">
        <v>248.20204857495702</v>
      </c>
      <c r="J79" s="81">
        <v>203.07513780098637</v>
      </c>
      <c r="K79" s="81">
        <v>184.25736441402239</v>
      </c>
      <c r="L79" s="81">
        <v>178.13344096370579</v>
      </c>
      <c r="M79" s="81">
        <v>186.91951214782929</v>
      </c>
      <c r="N79" s="81">
        <v>193.98188723342096</v>
      </c>
      <c r="O79" s="81">
        <v>177.61851576073468</v>
      </c>
    </row>
    <row r="80" spans="1:15">
      <c r="A80" s="10"/>
      <c r="B80" s="65" t="s">
        <v>23</v>
      </c>
      <c r="C80" s="66"/>
      <c r="D80" s="66"/>
      <c r="E80" s="66"/>
      <c r="F80" s="66"/>
      <c r="G80" s="66"/>
      <c r="H80" s="66"/>
      <c r="I80" s="67"/>
      <c r="J80" s="67"/>
      <c r="K80" s="67"/>
      <c r="L80" s="67"/>
      <c r="M80" s="67"/>
      <c r="N80" s="67"/>
      <c r="O80" s="67"/>
    </row>
    <row r="81" spans="1:15">
      <c r="A81" s="10"/>
      <c r="B81" s="90" t="s">
        <v>71</v>
      </c>
      <c r="C81" s="80">
        <v>35.269709543568467</v>
      </c>
      <c r="D81" s="80">
        <v>24.956063268892795</v>
      </c>
      <c r="E81" s="80">
        <v>28.136882129277566</v>
      </c>
      <c r="F81" s="80">
        <v>28.45528455284553</v>
      </c>
      <c r="G81" s="80">
        <v>31.681415929203538</v>
      </c>
      <c r="H81" s="80">
        <v>30.528375733855185</v>
      </c>
      <c r="I81" s="81">
        <v>27.317073170731707</v>
      </c>
      <c r="J81" s="81">
        <v>25.244618395303327</v>
      </c>
      <c r="K81" s="81">
        <v>31.702127659574469</v>
      </c>
      <c r="L81" s="81">
        <v>28.104575163398692</v>
      </c>
      <c r="M81" s="81">
        <v>21.784232365145229</v>
      </c>
      <c r="N81" s="81">
        <v>29.317269076305219</v>
      </c>
      <c r="O81" s="81">
        <v>33.842794759825324</v>
      </c>
    </row>
    <row r="82" spans="1:15">
      <c r="A82" s="10"/>
      <c r="B82" s="90" t="s">
        <v>72</v>
      </c>
      <c r="C82" s="80">
        <v>28.008298755186722</v>
      </c>
      <c r="D82" s="80">
        <v>33.743409490333917</v>
      </c>
      <c r="E82" s="80">
        <v>32.129277566539926</v>
      </c>
      <c r="F82" s="80">
        <v>34.349593495934961</v>
      </c>
      <c r="G82" s="80">
        <v>26.902654867256636</v>
      </c>
      <c r="H82" s="80">
        <v>30.919765166340508</v>
      </c>
      <c r="I82" s="81">
        <v>33.333333333333336</v>
      </c>
      <c r="J82" s="81">
        <v>33.072407045009783</v>
      </c>
      <c r="K82" s="81">
        <v>28.297872340425531</v>
      </c>
      <c r="L82" s="81">
        <v>30.501089324618736</v>
      </c>
      <c r="M82" s="81">
        <v>39.834024896265561</v>
      </c>
      <c r="N82" s="81">
        <v>36.947791164658632</v>
      </c>
      <c r="O82" s="81">
        <v>35.1528384279476</v>
      </c>
    </row>
    <row r="83" spans="1:15">
      <c r="A83" s="10"/>
      <c r="B83" s="90" t="s">
        <v>70</v>
      </c>
      <c r="C83" s="80">
        <v>31.120331950207468</v>
      </c>
      <c r="D83" s="80">
        <v>33.919156414762739</v>
      </c>
      <c r="E83" s="80">
        <v>32.50950570342205</v>
      </c>
      <c r="F83" s="80">
        <v>28.86178861788618</v>
      </c>
      <c r="G83" s="80">
        <v>28.318584070796462</v>
      </c>
      <c r="H83" s="80">
        <v>28.180039138943247</v>
      </c>
      <c r="I83" s="81">
        <v>28.292682926829269</v>
      </c>
      <c r="J83" s="81">
        <v>25.831702544031312</v>
      </c>
      <c r="K83" s="81">
        <v>27.872340425531913</v>
      </c>
      <c r="L83" s="81">
        <v>27.233115468409586</v>
      </c>
      <c r="M83" s="81">
        <v>25.933609958506224</v>
      </c>
      <c r="N83" s="81">
        <v>27.108433734939759</v>
      </c>
      <c r="O83" s="81">
        <v>23.799126637554586</v>
      </c>
    </row>
    <row r="84" spans="1:15">
      <c r="A84" s="10"/>
      <c r="B84" s="90" t="s">
        <v>69</v>
      </c>
      <c r="C84" s="80">
        <v>5.601659751037344</v>
      </c>
      <c r="D84" s="80">
        <v>7.3813708260105448</v>
      </c>
      <c r="E84" s="80">
        <v>7.2243346007604563</v>
      </c>
      <c r="F84" s="80">
        <v>8.3333333333333339</v>
      </c>
      <c r="G84" s="80">
        <v>13.097345132743364</v>
      </c>
      <c r="H84" s="80">
        <v>10.371819960861057</v>
      </c>
      <c r="I84" s="81">
        <v>11.056910569105691</v>
      </c>
      <c r="J84" s="81">
        <v>15.851272015655578</v>
      </c>
      <c r="K84" s="81">
        <v>12.127659574468085</v>
      </c>
      <c r="L84" s="81">
        <v>14.161220043572985</v>
      </c>
      <c r="M84" s="81">
        <v>12.448132780082988</v>
      </c>
      <c r="N84" s="81">
        <v>6.6265060240963853</v>
      </c>
      <c r="O84" s="81">
        <v>7.2052401746724888</v>
      </c>
    </row>
    <row r="85" spans="1:15">
      <c r="A85" s="18"/>
      <c r="B85" s="7"/>
      <c r="C85" s="34"/>
      <c r="D85" s="34"/>
      <c r="E85" s="34"/>
      <c r="F85" s="34"/>
      <c r="G85" s="34"/>
      <c r="H85" s="34"/>
      <c r="I85" s="34"/>
      <c r="J85" s="35"/>
      <c r="K85" s="35"/>
      <c r="L85" s="35"/>
      <c r="M85" s="35"/>
      <c r="N85" s="35"/>
    </row>
    <row r="86" spans="1:15">
      <c r="A86" s="96" t="s">
        <v>80</v>
      </c>
      <c r="B86" s="95"/>
      <c r="C86" s="91"/>
      <c r="D86" s="91"/>
      <c r="E86" s="91"/>
      <c r="F86" s="237">
        <v>264407</v>
      </c>
      <c r="G86" s="237">
        <v>272065</v>
      </c>
      <c r="H86" s="237">
        <v>273258</v>
      </c>
      <c r="I86" s="237">
        <v>279416</v>
      </c>
      <c r="J86" s="237">
        <v>282602</v>
      </c>
      <c r="K86" s="237">
        <v>286025</v>
      </c>
      <c r="L86" s="234">
        <v>287980</v>
      </c>
      <c r="M86" s="232">
        <v>290108</v>
      </c>
      <c r="N86" s="232">
        <v>292134</v>
      </c>
      <c r="O86">
        <v>287352</v>
      </c>
    </row>
    <row r="87" spans="1:15">
      <c r="A87" s="10"/>
      <c r="B87" s="6" t="s">
        <v>9</v>
      </c>
      <c r="C87">
        <v>832</v>
      </c>
      <c r="D87">
        <v>810</v>
      </c>
      <c r="E87">
        <v>716</v>
      </c>
      <c r="F87">
        <v>645</v>
      </c>
      <c r="G87">
        <v>659</v>
      </c>
      <c r="H87">
        <v>740</v>
      </c>
      <c r="I87">
        <v>707</v>
      </c>
      <c r="J87">
        <v>713</v>
      </c>
      <c r="K87">
        <v>690</v>
      </c>
      <c r="L87">
        <v>676</v>
      </c>
      <c r="M87">
        <v>671</v>
      </c>
      <c r="N87">
        <v>716</v>
      </c>
      <c r="O87">
        <v>703</v>
      </c>
    </row>
    <row r="88" spans="1:15">
      <c r="A88" s="10"/>
      <c r="B88" s="6" t="s">
        <v>15</v>
      </c>
      <c r="C88" s="66"/>
      <c r="D88" s="66"/>
      <c r="E88" s="66"/>
      <c r="F88" s="112">
        <v>243.94210440722068</v>
      </c>
      <c r="G88" s="112">
        <v>242.22152794368992</v>
      </c>
      <c r="H88" s="112">
        <v>270.80634418754437</v>
      </c>
      <c r="I88" s="112">
        <v>253.02774357946575</v>
      </c>
      <c r="J88" s="112">
        <v>252.2982852209114</v>
      </c>
      <c r="K88" s="112">
        <v>241.23765405121929</v>
      </c>
      <c r="L88" s="112">
        <v>234.73852350857698</v>
      </c>
      <c r="M88" s="112">
        <v>231.29317357673693</v>
      </c>
      <c r="N88" s="112">
        <v>245.0930052647073</v>
      </c>
      <c r="O88" s="112">
        <v>244.6476795010997</v>
      </c>
    </row>
    <row r="89" spans="1:15">
      <c r="A89" s="10"/>
      <c r="B89" s="65" t="s">
        <v>23</v>
      </c>
      <c r="C89" s="66"/>
      <c r="D89" s="66"/>
      <c r="E89" s="66"/>
      <c r="F89" s="66"/>
      <c r="G89" s="66"/>
      <c r="H89" s="66"/>
      <c r="I89" s="67"/>
      <c r="J89" s="67"/>
      <c r="K89" s="67"/>
      <c r="L89" s="67"/>
      <c r="M89" s="67"/>
      <c r="N89" s="67"/>
      <c r="O89" s="67"/>
    </row>
    <row r="90" spans="1:15">
      <c r="A90" s="10"/>
      <c r="B90" s="90" t="s">
        <v>71</v>
      </c>
      <c r="C90" s="80">
        <v>23.076923076923077</v>
      </c>
      <c r="D90" s="80">
        <v>21.97530864197531</v>
      </c>
      <c r="E90" s="80">
        <v>25.558659217877096</v>
      </c>
      <c r="F90" s="80">
        <v>27.751937984496124</v>
      </c>
      <c r="G90" s="80">
        <v>24.88619119878604</v>
      </c>
      <c r="H90" s="80">
        <v>21.891891891891891</v>
      </c>
      <c r="I90" s="81">
        <v>28.005657708628007</v>
      </c>
      <c r="J90" s="81">
        <v>26.928471248246844</v>
      </c>
      <c r="K90" s="81">
        <v>32.173913043478258</v>
      </c>
      <c r="L90" s="81">
        <v>28.846153846153847</v>
      </c>
      <c r="M90" s="81">
        <v>32.786885245901637</v>
      </c>
      <c r="N90" s="81">
        <v>28.072625698324021</v>
      </c>
      <c r="O90" s="81">
        <v>26.458036984352773</v>
      </c>
    </row>
    <row r="91" spans="1:15">
      <c r="A91" s="10"/>
      <c r="B91" s="90" t="s">
        <v>72</v>
      </c>
      <c r="C91" s="80">
        <v>40.504807692307693</v>
      </c>
      <c r="D91" s="80">
        <v>37.283950617283949</v>
      </c>
      <c r="E91" s="80">
        <v>35.893854748603353</v>
      </c>
      <c r="F91" s="80">
        <v>33.488372093023258</v>
      </c>
      <c r="G91" s="80">
        <v>28.528072837632777</v>
      </c>
      <c r="H91" s="80">
        <v>37.027027027027025</v>
      </c>
      <c r="I91" s="81">
        <v>27.298444130127297</v>
      </c>
      <c r="J91" s="81">
        <v>37.727910238429175</v>
      </c>
      <c r="K91" s="81">
        <v>28.840579710144926</v>
      </c>
      <c r="L91" s="81">
        <v>31.65680473372781</v>
      </c>
      <c r="M91" s="81">
        <v>36.661698956780924</v>
      </c>
      <c r="N91" s="81">
        <v>37.709497206703908</v>
      </c>
      <c r="O91" s="81">
        <v>42.389758179231862</v>
      </c>
    </row>
    <row r="92" spans="1:15">
      <c r="A92" s="10"/>
      <c r="B92" s="90" t="s">
        <v>70</v>
      </c>
      <c r="C92" s="80">
        <v>23.197115384615383</v>
      </c>
      <c r="D92" s="80">
        <v>26.296296296296298</v>
      </c>
      <c r="E92" s="80">
        <v>26.117318435754189</v>
      </c>
      <c r="F92" s="80">
        <v>29.45736434108527</v>
      </c>
      <c r="G92" s="80">
        <v>33.687405159332322</v>
      </c>
      <c r="H92" s="80">
        <v>27.297297297297298</v>
      </c>
      <c r="I92" s="81">
        <v>30.834512022630836</v>
      </c>
      <c r="J92" s="81">
        <v>20.61711079943899</v>
      </c>
      <c r="K92" s="81">
        <v>25.507246376811594</v>
      </c>
      <c r="L92" s="81">
        <v>24.556213017751478</v>
      </c>
      <c r="M92" s="81">
        <v>18.032786885245901</v>
      </c>
      <c r="N92" s="81">
        <v>15.782122905027933</v>
      </c>
      <c r="O92" s="81">
        <v>13.513513513513514</v>
      </c>
    </row>
    <row r="93" spans="1:15">
      <c r="A93" s="10"/>
      <c r="B93" s="90" t="s">
        <v>69</v>
      </c>
      <c r="C93" s="80">
        <v>13.221153846153847</v>
      </c>
      <c r="D93" s="80">
        <v>14.444444444444445</v>
      </c>
      <c r="E93" s="80">
        <v>12.430167597765363</v>
      </c>
      <c r="F93" s="80">
        <v>9.3023255813953494</v>
      </c>
      <c r="G93" s="80">
        <v>12.898330804248863</v>
      </c>
      <c r="H93" s="80">
        <v>13.783783783783784</v>
      </c>
      <c r="I93" s="81">
        <v>13.861386138613861</v>
      </c>
      <c r="J93" s="81">
        <v>14.726507713884994</v>
      </c>
      <c r="K93" s="81">
        <v>13.478260869565217</v>
      </c>
      <c r="L93" s="81">
        <v>14.940828402366863</v>
      </c>
      <c r="M93" s="81">
        <v>12.518628912071534</v>
      </c>
      <c r="N93" s="81">
        <v>18.435754189944134</v>
      </c>
      <c r="O93" s="81">
        <v>17.638691322901849</v>
      </c>
    </row>
    <row r="94" spans="1:15">
      <c r="A94" s="18"/>
      <c r="B94" s="7"/>
      <c r="C94" s="34"/>
      <c r="D94" s="34"/>
      <c r="E94" s="34"/>
      <c r="F94" s="34"/>
      <c r="G94" s="34"/>
      <c r="H94" s="34"/>
      <c r="I94" s="34"/>
      <c r="J94" s="35"/>
      <c r="K94" s="35"/>
      <c r="L94" s="35"/>
      <c r="M94" s="35"/>
      <c r="N94" s="35"/>
    </row>
    <row r="95" spans="1:15">
      <c r="A95" s="96" t="s">
        <v>83</v>
      </c>
      <c r="B95" s="95"/>
      <c r="C95" s="91"/>
      <c r="D95" s="91"/>
      <c r="E95" s="91"/>
      <c r="F95" s="237">
        <v>159630</v>
      </c>
      <c r="G95" s="237">
        <v>164672</v>
      </c>
      <c r="H95" s="237">
        <v>165492</v>
      </c>
      <c r="I95" s="237">
        <v>168668</v>
      </c>
      <c r="J95" s="237">
        <v>170663</v>
      </c>
      <c r="K95" s="237">
        <v>172100</v>
      </c>
      <c r="L95" s="234">
        <v>173203</v>
      </c>
      <c r="M95" s="232">
        <v>174009</v>
      </c>
      <c r="N95" s="232">
        <v>173664</v>
      </c>
      <c r="O95">
        <v>172656</v>
      </c>
    </row>
    <row r="96" spans="1:15">
      <c r="A96" s="10"/>
      <c r="B96" s="6" t="s">
        <v>9</v>
      </c>
      <c r="C96">
        <v>423</v>
      </c>
      <c r="D96">
        <v>387</v>
      </c>
      <c r="E96">
        <v>390</v>
      </c>
      <c r="F96">
        <v>442</v>
      </c>
      <c r="G96">
        <v>486</v>
      </c>
      <c r="H96">
        <v>510</v>
      </c>
      <c r="I96">
        <v>496</v>
      </c>
      <c r="J96">
        <v>493</v>
      </c>
      <c r="K96">
        <v>426</v>
      </c>
      <c r="L96">
        <v>355</v>
      </c>
      <c r="M96">
        <v>405</v>
      </c>
      <c r="N96">
        <v>373</v>
      </c>
      <c r="O96">
        <v>446</v>
      </c>
    </row>
    <row r="97" spans="1:15">
      <c r="A97" s="10"/>
      <c r="B97" s="6" t="s">
        <v>15</v>
      </c>
      <c r="C97" s="66"/>
      <c r="D97" s="66"/>
      <c r="E97" s="66"/>
      <c r="F97" s="80">
        <v>276.89030883919065</v>
      </c>
      <c r="G97" s="80">
        <v>295.13214146910224</v>
      </c>
      <c r="H97" s="80">
        <v>308.17199622942496</v>
      </c>
      <c r="I97" s="81">
        <v>294.06882159034313</v>
      </c>
      <c r="J97" s="81">
        <v>288.87339376431913</v>
      </c>
      <c r="K97" s="81">
        <v>247.53050552004649</v>
      </c>
      <c r="L97" s="81">
        <v>204.96180782088069</v>
      </c>
      <c r="M97" s="81">
        <v>232.74658207334105</v>
      </c>
      <c r="N97" s="81">
        <v>214.78256863829003</v>
      </c>
      <c r="O97" s="81">
        <v>258.31711611528124</v>
      </c>
    </row>
    <row r="98" spans="1:15">
      <c r="A98" s="10"/>
      <c r="B98" s="65" t="s">
        <v>23</v>
      </c>
      <c r="C98" s="66"/>
      <c r="D98" s="66"/>
      <c r="E98" s="66"/>
      <c r="F98" s="66"/>
      <c r="G98" s="66"/>
      <c r="H98" s="66"/>
      <c r="I98" s="67"/>
      <c r="J98" s="67"/>
      <c r="K98" s="67"/>
      <c r="L98" s="67"/>
      <c r="M98" s="67"/>
      <c r="N98" s="67"/>
      <c r="O98" s="67"/>
    </row>
    <row r="99" spans="1:15">
      <c r="A99" s="10"/>
      <c r="B99" s="90" t="s">
        <v>71</v>
      </c>
      <c r="C99" s="80">
        <v>28.84160756501182</v>
      </c>
      <c r="D99" s="80">
        <v>27.131782945736433</v>
      </c>
      <c r="E99" s="80">
        <v>25.384615384615383</v>
      </c>
      <c r="F99" s="80">
        <v>29.638009049773757</v>
      </c>
      <c r="G99" s="80">
        <v>27.983539094650205</v>
      </c>
      <c r="H99" s="80">
        <v>18.823529411764707</v>
      </c>
      <c r="I99" s="81">
        <v>17.943548387096776</v>
      </c>
      <c r="J99" s="81">
        <v>21.298174442190671</v>
      </c>
      <c r="K99" s="81">
        <v>24.88262910798122</v>
      </c>
      <c r="L99" s="81">
        <v>26.47887323943662</v>
      </c>
      <c r="M99" s="81">
        <v>21.728395061728396</v>
      </c>
      <c r="N99" s="81">
        <v>21.179624664879356</v>
      </c>
      <c r="O99" s="81">
        <v>23.542600896860986</v>
      </c>
    </row>
    <row r="100" spans="1:15">
      <c r="A100" s="10"/>
      <c r="B100" s="90" t="s">
        <v>72</v>
      </c>
      <c r="C100" s="80">
        <v>36.170212765957444</v>
      </c>
      <c r="D100" s="80">
        <v>37.209302325581397</v>
      </c>
      <c r="E100" s="80">
        <v>33.846153846153847</v>
      </c>
      <c r="F100" s="80">
        <v>36.651583710407238</v>
      </c>
      <c r="G100" s="80">
        <v>18.106995884773664</v>
      </c>
      <c r="H100" s="80">
        <v>17.254901960784313</v>
      </c>
      <c r="I100" s="81">
        <v>15.120967741935484</v>
      </c>
      <c r="J100" s="81">
        <v>17.241379310344829</v>
      </c>
      <c r="K100" s="81">
        <v>15.492957746478874</v>
      </c>
      <c r="L100" s="81">
        <v>21.12676056338028</v>
      </c>
      <c r="M100" s="81">
        <v>19.25925925925926</v>
      </c>
      <c r="N100" s="81">
        <v>25.201072386058982</v>
      </c>
      <c r="O100" s="81">
        <v>21.748878923766817</v>
      </c>
    </row>
    <row r="101" spans="1:15">
      <c r="A101" s="10"/>
      <c r="B101" s="90" t="s">
        <v>70</v>
      </c>
      <c r="C101" s="80">
        <v>23.877068557919621</v>
      </c>
      <c r="D101" s="80">
        <v>24.289405684754524</v>
      </c>
      <c r="E101" s="80">
        <v>25.641025641025642</v>
      </c>
      <c r="F101" s="80">
        <v>20.81447963800905</v>
      </c>
      <c r="G101" s="80">
        <v>35.185185185185183</v>
      </c>
      <c r="H101" s="80">
        <v>47.254901960784316</v>
      </c>
      <c r="I101" s="81">
        <v>49.193548387096776</v>
      </c>
      <c r="J101" s="81">
        <v>43.81338742393509</v>
      </c>
      <c r="K101" s="81">
        <v>42.95774647887324</v>
      </c>
      <c r="L101" s="81">
        <v>37.183098591549296</v>
      </c>
      <c r="M101" s="81">
        <v>41.481481481481481</v>
      </c>
      <c r="N101" s="81">
        <v>36.729222520107236</v>
      </c>
      <c r="O101" s="81">
        <v>33.408071748878925</v>
      </c>
    </row>
    <row r="102" spans="1:15">
      <c r="A102" s="10"/>
      <c r="B102" s="90" t="s">
        <v>69</v>
      </c>
      <c r="C102" s="80">
        <v>11.111111111111111</v>
      </c>
      <c r="D102" s="80">
        <v>11.369509043927648</v>
      </c>
      <c r="E102" s="80">
        <v>15.128205128205128</v>
      </c>
      <c r="F102" s="80">
        <v>12.895927601809955</v>
      </c>
      <c r="G102" s="80">
        <v>18.724279835390945</v>
      </c>
      <c r="H102" s="80">
        <v>16.666666666666668</v>
      </c>
      <c r="I102" s="81">
        <v>17.741935483870968</v>
      </c>
      <c r="J102" s="81">
        <v>17.647058823529413</v>
      </c>
      <c r="K102" s="81">
        <v>16.666666666666668</v>
      </c>
      <c r="L102" s="81">
        <v>15.211267605633802</v>
      </c>
      <c r="M102" s="81">
        <v>17.530864197530864</v>
      </c>
      <c r="N102" s="81">
        <v>16.890080428954423</v>
      </c>
      <c r="O102" s="81">
        <v>21.300448430493272</v>
      </c>
    </row>
    <row r="103" spans="1:15">
      <c r="A103" s="18"/>
      <c r="B103" s="7"/>
      <c r="C103" s="34"/>
      <c r="D103" s="34"/>
      <c r="E103" s="34"/>
      <c r="F103" s="34"/>
      <c r="G103" s="34"/>
      <c r="H103" s="34"/>
      <c r="I103" s="34"/>
      <c r="J103" s="35"/>
      <c r="K103" s="35"/>
      <c r="L103" s="35"/>
      <c r="M103" s="35"/>
      <c r="N103" s="35"/>
    </row>
    <row r="104" spans="1:15">
      <c r="A104" s="96" t="s">
        <v>82</v>
      </c>
      <c r="B104" s="95"/>
      <c r="C104" s="91"/>
      <c r="D104" s="91"/>
      <c r="E104" s="91"/>
      <c r="F104" s="237">
        <v>69894</v>
      </c>
      <c r="G104" s="237">
        <v>71045</v>
      </c>
      <c r="H104" s="237">
        <v>72167</v>
      </c>
      <c r="I104" s="237">
        <v>73795</v>
      </c>
      <c r="J104" s="237">
        <v>74357</v>
      </c>
      <c r="K104" s="237">
        <v>74467</v>
      </c>
      <c r="L104" s="234">
        <v>74152</v>
      </c>
      <c r="M104" s="232">
        <v>73935</v>
      </c>
      <c r="N104" s="232">
        <v>73366</v>
      </c>
      <c r="O104">
        <v>73042</v>
      </c>
    </row>
    <row r="105" spans="1:15">
      <c r="A105" s="10"/>
      <c r="B105" s="6" t="s">
        <v>9</v>
      </c>
      <c r="C105">
        <v>173</v>
      </c>
      <c r="D105">
        <v>214</v>
      </c>
      <c r="E105">
        <v>158</v>
      </c>
      <c r="F105">
        <v>188</v>
      </c>
      <c r="G105">
        <v>164</v>
      </c>
      <c r="H105">
        <v>161</v>
      </c>
      <c r="I105">
        <v>178</v>
      </c>
      <c r="J105">
        <v>165</v>
      </c>
      <c r="K105">
        <v>169</v>
      </c>
      <c r="L105">
        <v>181</v>
      </c>
      <c r="M105">
        <v>202</v>
      </c>
      <c r="N105">
        <v>157</v>
      </c>
      <c r="O105">
        <v>164</v>
      </c>
    </row>
    <row r="106" spans="1:15">
      <c r="A106" s="10"/>
      <c r="B106" s="6" t="s">
        <v>15</v>
      </c>
      <c r="C106" s="66"/>
      <c r="D106" s="66"/>
      <c r="E106" s="66"/>
      <c r="F106" s="80">
        <v>268.97873923369673</v>
      </c>
      <c r="G106" s="80">
        <v>230.83960869871208</v>
      </c>
      <c r="H106" s="80">
        <v>223.09365776601493</v>
      </c>
      <c r="I106" s="81">
        <v>241.20875398062199</v>
      </c>
      <c r="J106" s="81">
        <v>221.90244361660638</v>
      </c>
      <c r="K106" s="81">
        <v>226.94616407267648</v>
      </c>
      <c r="L106" s="81">
        <v>244.09321393893623</v>
      </c>
      <c r="M106" s="81">
        <v>273.21295732738218</v>
      </c>
      <c r="N106" s="81">
        <v>213.99558378540468</v>
      </c>
      <c r="O106" s="81">
        <v>224.52835355001233</v>
      </c>
    </row>
    <row r="107" spans="1:15">
      <c r="A107" s="10"/>
      <c r="B107" s="65" t="s">
        <v>23</v>
      </c>
      <c r="C107" s="66"/>
      <c r="D107" s="66"/>
      <c r="E107" s="66"/>
      <c r="F107" s="66"/>
      <c r="G107" s="66"/>
      <c r="H107" s="66"/>
      <c r="I107" s="67"/>
      <c r="J107" s="67"/>
      <c r="K107" s="67"/>
      <c r="L107" s="67"/>
      <c r="M107" s="67"/>
      <c r="N107" s="67"/>
      <c r="O107" s="67"/>
    </row>
    <row r="108" spans="1:15">
      <c r="A108" s="10"/>
      <c r="B108" s="90" t="s">
        <v>71</v>
      </c>
      <c r="C108" s="85">
        <v>28.901734104046241</v>
      </c>
      <c r="D108" s="85">
        <v>25.700934579439252</v>
      </c>
      <c r="E108" s="85">
        <v>30.379746835443036</v>
      </c>
      <c r="F108" s="85">
        <v>26.063829787234042</v>
      </c>
      <c r="G108" s="85">
        <v>28.658536585365855</v>
      </c>
      <c r="H108" s="85">
        <v>31.055900621118013</v>
      </c>
      <c r="I108" s="85">
        <v>28.651685393258425</v>
      </c>
      <c r="J108" s="85">
        <v>30.303030303030305</v>
      </c>
      <c r="K108" s="85">
        <v>24.260355029585799</v>
      </c>
      <c r="L108" s="85">
        <v>23.204419889502763</v>
      </c>
      <c r="M108" s="85">
        <v>30.693069306930692</v>
      </c>
      <c r="N108" s="85">
        <v>29.936305732484076</v>
      </c>
      <c r="O108" s="85">
        <v>24.390243902439025</v>
      </c>
    </row>
    <row r="109" spans="1:15">
      <c r="A109" s="10"/>
      <c r="B109" s="90" t="s">
        <v>72</v>
      </c>
      <c r="C109" s="85">
        <v>23.699421965317921</v>
      </c>
      <c r="D109" s="85">
        <v>34.112149532710283</v>
      </c>
      <c r="E109" s="85">
        <v>31.0126582278481</v>
      </c>
      <c r="F109" s="85">
        <v>35.106382978723403</v>
      </c>
      <c r="G109" s="85">
        <v>32.31707317073171</v>
      </c>
      <c r="H109" s="85">
        <v>31.677018633540374</v>
      </c>
      <c r="I109" s="85">
        <v>41.011235955056179</v>
      </c>
      <c r="J109" s="85">
        <v>40.606060606060609</v>
      </c>
      <c r="K109" s="85">
        <v>49.704142011834321</v>
      </c>
      <c r="L109" s="85">
        <v>43.093922651933703</v>
      </c>
      <c r="M109" s="85">
        <v>38.118811881188115</v>
      </c>
      <c r="N109" s="85">
        <v>47.133757961783438</v>
      </c>
      <c r="O109" s="85">
        <v>45.121951219512198</v>
      </c>
    </row>
    <row r="110" spans="1:15">
      <c r="A110" s="10"/>
      <c r="B110" s="90" t="s">
        <v>70</v>
      </c>
      <c r="C110" s="85">
        <v>38.728323699421964</v>
      </c>
      <c r="D110" s="85">
        <v>33.644859813084111</v>
      </c>
      <c r="E110" s="85">
        <v>34.810126582278478</v>
      </c>
      <c r="F110" s="85">
        <v>35.638297872340424</v>
      </c>
      <c r="G110" s="85">
        <v>32.926829268292686</v>
      </c>
      <c r="H110" s="85">
        <v>34.161490683229815</v>
      </c>
      <c r="I110" s="85">
        <v>21.348314606741575</v>
      </c>
      <c r="J110" s="85">
        <v>21.818181818181817</v>
      </c>
      <c r="K110" s="85">
        <v>17.159763313609467</v>
      </c>
      <c r="L110" s="85">
        <v>27.071823204419889</v>
      </c>
      <c r="M110" s="85">
        <v>24.257425742574256</v>
      </c>
      <c r="N110" s="85">
        <v>15.923566878980891</v>
      </c>
      <c r="O110" s="85">
        <v>18.292682926829269</v>
      </c>
    </row>
    <row r="111" spans="1:15">
      <c r="A111" s="10"/>
      <c r="B111" s="90" t="s">
        <v>69</v>
      </c>
      <c r="C111" s="85">
        <v>8.6705202312138727</v>
      </c>
      <c r="D111" s="85">
        <v>6.5420560747663554</v>
      </c>
      <c r="E111" s="85">
        <v>3.7974683544303796</v>
      </c>
      <c r="F111" s="85">
        <v>3.1914893617021276</v>
      </c>
      <c r="G111" s="85">
        <v>6.0975609756097562</v>
      </c>
      <c r="H111" s="85">
        <v>3.1055900621118013</v>
      </c>
      <c r="I111" s="85">
        <v>8.9887640449438209</v>
      </c>
      <c r="J111" s="85">
        <v>7.2727272727272725</v>
      </c>
      <c r="K111" s="85">
        <v>8.8757396449704142</v>
      </c>
      <c r="L111" s="85">
        <v>6.6298342541436464</v>
      </c>
      <c r="M111" s="85">
        <v>6.9306930693069306</v>
      </c>
      <c r="N111" s="85">
        <v>7.0063694267515926</v>
      </c>
      <c r="O111" s="85">
        <v>12.195121951219512</v>
      </c>
    </row>
    <row r="112" spans="1:15">
      <c r="A112" s="18"/>
      <c r="B112" s="7"/>
      <c r="C112" s="34"/>
      <c r="D112" s="34"/>
      <c r="E112" s="34"/>
      <c r="F112" s="34"/>
      <c r="G112" s="34"/>
      <c r="H112" s="34"/>
      <c r="I112" s="34"/>
      <c r="J112" s="35"/>
      <c r="K112" s="35"/>
      <c r="L112" s="35"/>
      <c r="M112" s="35"/>
      <c r="N112" s="35"/>
    </row>
    <row r="113" spans="1:15">
      <c r="A113" s="96" t="s">
        <v>84</v>
      </c>
      <c r="B113" s="95"/>
      <c r="C113" s="91"/>
      <c r="D113" s="91"/>
      <c r="E113" s="91"/>
      <c r="F113" s="237">
        <v>57741</v>
      </c>
      <c r="G113" s="237">
        <v>58088</v>
      </c>
      <c r="H113" s="237">
        <v>58757</v>
      </c>
      <c r="I113" s="237">
        <v>60217</v>
      </c>
      <c r="J113" s="237">
        <v>60710</v>
      </c>
      <c r="K113" s="237">
        <v>60960</v>
      </c>
      <c r="L113" s="234">
        <v>60739</v>
      </c>
      <c r="M113" s="232">
        <v>60312</v>
      </c>
      <c r="N113" s="232">
        <v>60103</v>
      </c>
      <c r="O113">
        <v>59606</v>
      </c>
    </row>
    <row r="114" spans="1:15">
      <c r="A114" s="10"/>
      <c r="B114" s="6" t="s">
        <v>9</v>
      </c>
      <c r="C114">
        <v>95</v>
      </c>
      <c r="D114">
        <v>102</v>
      </c>
      <c r="E114">
        <v>122</v>
      </c>
      <c r="F114">
        <v>138</v>
      </c>
      <c r="G114">
        <v>108</v>
      </c>
      <c r="H114">
        <v>85</v>
      </c>
      <c r="I114">
        <v>116</v>
      </c>
      <c r="J114">
        <v>85</v>
      </c>
      <c r="K114">
        <v>102</v>
      </c>
      <c r="L114">
        <v>114</v>
      </c>
      <c r="M114">
        <v>121</v>
      </c>
      <c r="N114">
        <v>131</v>
      </c>
      <c r="O114">
        <v>104</v>
      </c>
    </row>
    <row r="115" spans="1:15">
      <c r="A115" s="10"/>
      <c r="B115" s="6" t="s">
        <v>15</v>
      </c>
      <c r="C115" s="66"/>
      <c r="D115" s="66"/>
      <c r="E115" s="66"/>
      <c r="F115" s="80">
        <v>238.99828544708265</v>
      </c>
      <c r="G115" s="80">
        <v>185.92480374604048</v>
      </c>
      <c r="H115" s="80">
        <v>144.66361454805386</v>
      </c>
      <c r="I115" s="81">
        <v>192.63663085175284</v>
      </c>
      <c r="J115" s="81">
        <v>140.00988305056828</v>
      </c>
      <c r="K115" s="81">
        <v>167.3228346456693</v>
      </c>
      <c r="L115" s="81">
        <v>187.68830570144388</v>
      </c>
      <c r="M115" s="81">
        <v>200.62342485740814</v>
      </c>
      <c r="N115" s="81">
        <v>217.9591700913432</v>
      </c>
      <c r="O115" s="81">
        <v>174.47907928732008</v>
      </c>
    </row>
    <row r="116" spans="1:15">
      <c r="A116" s="10"/>
      <c r="B116" s="65" t="s">
        <v>23</v>
      </c>
      <c r="C116" s="66"/>
      <c r="D116" s="66"/>
      <c r="E116" s="66"/>
      <c r="F116" s="66"/>
      <c r="G116" s="66"/>
      <c r="H116" s="66"/>
      <c r="I116" s="67"/>
      <c r="J116" s="67"/>
      <c r="K116" s="67"/>
      <c r="L116" s="67"/>
      <c r="M116" s="67"/>
      <c r="N116" s="67"/>
      <c r="O116" s="67"/>
    </row>
    <row r="117" spans="1:15">
      <c r="A117" s="10"/>
      <c r="B117" s="90" t="s">
        <v>71</v>
      </c>
      <c r="C117" s="85">
        <v>34.736842105263158</v>
      </c>
      <c r="D117" s="85">
        <v>36.274509803921568</v>
      </c>
      <c r="E117" s="85">
        <v>26.229508196721312</v>
      </c>
      <c r="F117" s="85">
        <v>26.811594202898551</v>
      </c>
      <c r="G117" s="85">
        <v>30.555555555555557</v>
      </c>
      <c r="H117" s="85">
        <v>24.705882352941178</v>
      </c>
      <c r="I117" s="85">
        <v>23.275862068965516</v>
      </c>
      <c r="J117" s="85">
        <v>28.235294117647058</v>
      </c>
      <c r="K117" s="85">
        <v>17.647058823529413</v>
      </c>
      <c r="L117" s="85">
        <v>39.473684210526315</v>
      </c>
      <c r="M117" s="85">
        <v>26.446280991735538</v>
      </c>
      <c r="N117" s="85">
        <v>33.587786259541986</v>
      </c>
      <c r="O117" s="85">
        <v>25</v>
      </c>
    </row>
    <row r="118" spans="1:15">
      <c r="A118" s="10"/>
      <c r="B118" s="90" t="s">
        <v>72</v>
      </c>
      <c r="C118" s="85">
        <v>33.684210526315788</v>
      </c>
      <c r="D118" s="85">
        <v>27.450980392156861</v>
      </c>
      <c r="E118" s="85">
        <v>43.442622950819676</v>
      </c>
      <c r="F118" s="85">
        <v>44.20289855072464</v>
      </c>
      <c r="G118" s="85">
        <v>24.074074074074073</v>
      </c>
      <c r="H118" s="85">
        <v>34.117647058823529</v>
      </c>
      <c r="I118" s="85">
        <v>37.068965517241381</v>
      </c>
      <c r="J118" s="85">
        <v>27.058823529411764</v>
      </c>
      <c r="K118" s="85">
        <v>46.078431372549019</v>
      </c>
      <c r="L118" s="85">
        <v>32.456140350877192</v>
      </c>
      <c r="M118" s="85">
        <v>41.32231404958678</v>
      </c>
      <c r="N118" s="85">
        <v>40.458015267175576</v>
      </c>
      <c r="O118" s="85">
        <v>34.615384615384613</v>
      </c>
    </row>
    <row r="119" spans="1:15">
      <c r="A119" s="10"/>
      <c r="B119" s="90" t="s">
        <v>70</v>
      </c>
      <c r="C119" s="85">
        <v>20</v>
      </c>
      <c r="D119" s="85">
        <v>18.627450980392158</v>
      </c>
      <c r="E119" s="85">
        <v>21.311475409836067</v>
      </c>
      <c r="F119" s="85">
        <v>13.768115942028986</v>
      </c>
      <c r="G119" s="85">
        <v>25.925925925925927</v>
      </c>
      <c r="H119" s="85">
        <v>20</v>
      </c>
      <c r="I119" s="85">
        <v>18.103448275862068</v>
      </c>
      <c r="J119" s="85">
        <v>20</v>
      </c>
      <c r="K119" s="85">
        <v>18.627450980392158</v>
      </c>
      <c r="L119" s="85">
        <v>16.666666666666668</v>
      </c>
      <c r="M119" s="85">
        <v>19.008264462809919</v>
      </c>
      <c r="N119" s="85">
        <v>12.977099236641221</v>
      </c>
      <c r="O119" s="85">
        <v>11.538461538461538</v>
      </c>
    </row>
    <row r="120" spans="1:15">
      <c r="A120" s="10"/>
      <c r="B120" s="90" t="s">
        <v>69</v>
      </c>
      <c r="C120" s="85">
        <v>11.578947368421053</v>
      </c>
      <c r="D120" s="85">
        <v>17.647058823529413</v>
      </c>
      <c r="E120" s="85">
        <v>9.0163934426229506</v>
      </c>
      <c r="F120" s="85">
        <v>15.217391304347826</v>
      </c>
      <c r="G120" s="85">
        <v>19.444444444444443</v>
      </c>
      <c r="H120" s="85">
        <v>21.176470588235293</v>
      </c>
      <c r="I120" s="85">
        <v>21.551724137931036</v>
      </c>
      <c r="J120" s="85">
        <v>24.705882352941178</v>
      </c>
      <c r="K120" s="85">
        <v>17.647058823529413</v>
      </c>
      <c r="L120" s="85">
        <v>11.403508771929825</v>
      </c>
      <c r="M120" s="85">
        <v>13.223140495867769</v>
      </c>
      <c r="N120" s="85">
        <v>12.977099236641221</v>
      </c>
      <c r="O120" s="85">
        <v>28.846153846153847</v>
      </c>
    </row>
    <row r="121" spans="1:15">
      <c r="A121" s="18"/>
      <c r="B121" s="7"/>
      <c r="C121" s="34"/>
      <c r="D121" s="34"/>
      <c r="E121" s="34"/>
      <c r="F121" s="34"/>
      <c r="G121" s="34"/>
      <c r="H121" s="34"/>
      <c r="I121" s="34"/>
      <c r="J121" s="35"/>
      <c r="K121" s="35"/>
      <c r="L121" s="35"/>
      <c r="M121" s="35"/>
      <c r="N121" s="35"/>
    </row>
    <row r="122" spans="1:15">
      <c r="A122" s="96" t="s">
        <v>85</v>
      </c>
      <c r="B122" s="95"/>
      <c r="C122" s="91"/>
      <c r="D122" s="91"/>
      <c r="E122" s="91"/>
      <c r="F122" s="237">
        <v>234072</v>
      </c>
      <c r="G122" s="237">
        <v>239448</v>
      </c>
      <c r="H122" s="237">
        <v>242816</v>
      </c>
      <c r="I122" s="237">
        <v>249952</v>
      </c>
      <c r="J122" s="237">
        <v>253846</v>
      </c>
      <c r="K122" s="237">
        <v>256805</v>
      </c>
      <c r="L122" s="234">
        <v>258245</v>
      </c>
      <c r="M122" s="232">
        <v>259785</v>
      </c>
      <c r="N122" s="232">
        <v>259658</v>
      </c>
      <c r="O122">
        <v>260404</v>
      </c>
    </row>
    <row r="123" spans="1:15">
      <c r="A123" s="10"/>
      <c r="B123" s="6" t="s">
        <v>9</v>
      </c>
      <c r="C123">
        <v>579</v>
      </c>
      <c r="D123">
        <v>681</v>
      </c>
      <c r="E123">
        <v>762</v>
      </c>
      <c r="F123">
        <v>755</v>
      </c>
      <c r="G123">
        <v>786</v>
      </c>
      <c r="H123">
        <v>720</v>
      </c>
      <c r="I123">
        <v>715</v>
      </c>
      <c r="J123">
        <v>727</v>
      </c>
      <c r="K123">
        <v>802</v>
      </c>
      <c r="L123">
        <v>762</v>
      </c>
      <c r="M123">
        <v>711</v>
      </c>
      <c r="N123">
        <v>730</v>
      </c>
      <c r="O123">
        <v>631</v>
      </c>
    </row>
    <row r="124" spans="1:15">
      <c r="A124" s="10"/>
      <c r="B124" s="6" t="s">
        <v>15</v>
      </c>
      <c r="C124" s="66"/>
      <c r="D124" s="66"/>
      <c r="E124" s="66"/>
      <c r="F124" s="80">
        <v>322.55032639529719</v>
      </c>
      <c r="G124" s="80">
        <v>328.25498646887843</v>
      </c>
      <c r="H124" s="80">
        <v>296.52082235108065</v>
      </c>
      <c r="I124" s="81">
        <v>286.05492254512865</v>
      </c>
      <c r="J124" s="81">
        <v>286.39411296612906</v>
      </c>
      <c r="K124" s="81">
        <v>312.29921535795643</v>
      </c>
      <c r="L124" s="81">
        <v>295.06863637243703</v>
      </c>
      <c r="M124" s="81">
        <v>273.68785726658581</v>
      </c>
      <c r="N124" s="81">
        <v>281.13903673293333</v>
      </c>
      <c r="O124" s="81">
        <v>242.31578623984271</v>
      </c>
    </row>
    <row r="125" spans="1:15">
      <c r="A125" s="10"/>
      <c r="B125" s="65" t="s">
        <v>23</v>
      </c>
      <c r="C125" s="66"/>
      <c r="D125" s="66"/>
      <c r="E125" s="66"/>
      <c r="F125" s="66"/>
      <c r="G125" s="66"/>
      <c r="H125" s="66"/>
      <c r="I125" s="67"/>
      <c r="J125" s="67"/>
      <c r="K125" s="67"/>
      <c r="L125" s="67"/>
      <c r="M125" s="67"/>
      <c r="N125" s="67"/>
      <c r="O125" s="67"/>
    </row>
    <row r="126" spans="1:15">
      <c r="A126" s="10"/>
      <c r="B126" s="90" t="s">
        <v>71</v>
      </c>
      <c r="C126" s="85">
        <v>20.379965457685664</v>
      </c>
      <c r="D126" s="85">
        <v>19.676945668135094</v>
      </c>
      <c r="E126" s="85">
        <v>23.622047244094489</v>
      </c>
      <c r="F126" s="85">
        <v>19.205298013245034</v>
      </c>
      <c r="G126" s="85">
        <v>17.557251908396946</v>
      </c>
      <c r="H126" s="85">
        <v>17.638888888888889</v>
      </c>
      <c r="I126" s="85">
        <v>19.44055944055944</v>
      </c>
      <c r="J126" s="85">
        <v>19.944979367262725</v>
      </c>
      <c r="K126" s="85">
        <v>18.453865336658353</v>
      </c>
      <c r="L126" s="85">
        <v>13.648293963254593</v>
      </c>
      <c r="M126" s="85">
        <v>15.189873417721518</v>
      </c>
      <c r="N126" s="85">
        <v>19.315068493150687</v>
      </c>
      <c r="O126" s="85">
        <v>20.602218700475436</v>
      </c>
    </row>
    <row r="127" spans="1:15">
      <c r="A127" s="10"/>
      <c r="B127" s="90" t="s">
        <v>72</v>
      </c>
      <c r="C127" s="85">
        <v>25.906735751295336</v>
      </c>
      <c r="D127" s="85">
        <v>46.696035242290748</v>
      </c>
      <c r="E127" s="85">
        <v>47.637795275590548</v>
      </c>
      <c r="F127" s="85">
        <v>39.337748344370858</v>
      </c>
      <c r="G127" s="85">
        <v>43.256997455470739</v>
      </c>
      <c r="H127" s="85">
        <v>42.5</v>
      </c>
      <c r="I127" s="85">
        <v>41.81818181818182</v>
      </c>
      <c r="J127" s="85">
        <v>38.101788170563964</v>
      </c>
      <c r="K127" s="85">
        <v>37.406483790523694</v>
      </c>
      <c r="L127" s="85">
        <v>40.288713910761153</v>
      </c>
      <c r="M127" s="85">
        <v>39.381153305203938</v>
      </c>
      <c r="N127" s="85">
        <v>36.164383561643838</v>
      </c>
      <c r="O127" s="85">
        <v>35.340729001584783</v>
      </c>
    </row>
    <row r="128" spans="1:15">
      <c r="A128" s="10"/>
      <c r="B128" s="90" t="s">
        <v>70</v>
      </c>
      <c r="C128" s="85">
        <v>41.105354058721936</v>
      </c>
      <c r="D128" s="85">
        <v>18.649045521292216</v>
      </c>
      <c r="E128" s="85">
        <v>14.960629921259843</v>
      </c>
      <c r="F128" s="85">
        <v>23.046357615894038</v>
      </c>
      <c r="G128" s="85">
        <v>23.664122137404579</v>
      </c>
      <c r="H128" s="85">
        <v>24.166666666666668</v>
      </c>
      <c r="I128" s="85">
        <v>20.6993006993007</v>
      </c>
      <c r="J128" s="85">
        <v>18.844566712517192</v>
      </c>
      <c r="K128" s="85">
        <v>26.433915211970074</v>
      </c>
      <c r="L128" s="85">
        <v>25.196850393700789</v>
      </c>
      <c r="M128" s="85">
        <v>24.19127988748242</v>
      </c>
      <c r="N128" s="85">
        <v>26.712328767123289</v>
      </c>
      <c r="O128" s="85">
        <v>26.465927099841522</v>
      </c>
    </row>
    <row r="129" spans="1:15">
      <c r="A129" s="10"/>
      <c r="B129" s="90" t="s">
        <v>69</v>
      </c>
      <c r="C129" s="85">
        <v>12.607944732297064</v>
      </c>
      <c r="D129" s="85">
        <v>14.977973568281937</v>
      </c>
      <c r="E129" s="85">
        <v>13.779527559055119</v>
      </c>
      <c r="F129" s="85">
        <v>18.410596026490065</v>
      </c>
      <c r="G129" s="85">
        <v>15.521628498727736</v>
      </c>
      <c r="H129" s="85">
        <v>15.694444444444445</v>
      </c>
      <c r="I129" s="85">
        <v>18.041958041958043</v>
      </c>
      <c r="J129" s="85">
        <v>23.108665749656122</v>
      </c>
      <c r="K129" s="85">
        <v>17.705735660847882</v>
      </c>
      <c r="L129" s="85">
        <v>20.866141732283463</v>
      </c>
      <c r="M129" s="85">
        <v>21.237693389592124</v>
      </c>
      <c r="N129" s="85">
        <v>17.80821917808219</v>
      </c>
      <c r="O129" s="85">
        <v>17.591125198098258</v>
      </c>
    </row>
    <row r="130" spans="1:15">
      <c r="A130" s="18"/>
      <c r="B130" s="7"/>
      <c r="C130" s="34"/>
      <c r="D130" s="34"/>
      <c r="E130" s="34"/>
      <c r="F130" s="34"/>
      <c r="G130" s="34"/>
      <c r="H130" s="34"/>
      <c r="I130" s="34"/>
      <c r="J130" s="35"/>
      <c r="K130" s="35"/>
      <c r="L130" s="35"/>
      <c r="M130" s="35"/>
      <c r="N130" s="35"/>
    </row>
    <row r="131" spans="1:15">
      <c r="A131" s="96" t="s">
        <v>86</v>
      </c>
      <c r="B131" s="95"/>
      <c r="C131" s="91"/>
      <c r="D131" s="91"/>
      <c r="E131" s="91"/>
      <c r="F131" s="237">
        <v>181180</v>
      </c>
      <c r="G131" s="237">
        <v>185477</v>
      </c>
      <c r="H131" s="237">
        <v>190584</v>
      </c>
      <c r="I131" s="237">
        <v>195132</v>
      </c>
      <c r="J131" s="237">
        <v>198638</v>
      </c>
      <c r="K131" s="237">
        <v>200379</v>
      </c>
      <c r="L131" s="234">
        <v>200175</v>
      </c>
      <c r="M131" s="232">
        <v>199254</v>
      </c>
      <c r="N131" s="232">
        <v>197401</v>
      </c>
      <c r="O131">
        <v>197703</v>
      </c>
    </row>
    <row r="132" spans="1:15">
      <c r="A132" s="10"/>
      <c r="B132" s="6" t="s">
        <v>9</v>
      </c>
      <c r="C132">
        <v>476</v>
      </c>
      <c r="D132">
        <v>554</v>
      </c>
      <c r="E132">
        <v>560</v>
      </c>
      <c r="F132">
        <v>402</v>
      </c>
      <c r="G132">
        <v>555</v>
      </c>
      <c r="H132">
        <v>594</v>
      </c>
      <c r="I132">
        <v>593</v>
      </c>
      <c r="J132">
        <v>547</v>
      </c>
      <c r="K132">
        <v>547</v>
      </c>
      <c r="L132">
        <v>547</v>
      </c>
      <c r="M132">
        <v>542</v>
      </c>
      <c r="N132">
        <v>560</v>
      </c>
      <c r="O132">
        <v>492</v>
      </c>
    </row>
    <row r="133" spans="1:15">
      <c r="A133" s="10"/>
      <c r="B133" s="6" t="s">
        <v>15</v>
      </c>
      <c r="C133" s="66"/>
      <c r="D133" s="66"/>
      <c r="E133" s="66"/>
      <c r="F133" s="80">
        <v>221.87879456893697</v>
      </c>
      <c r="G133" s="80">
        <v>299.22847576788496</v>
      </c>
      <c r="H133" s="80">
        <v>311.67359274650551</v>
      </c>
      <c r="I133" s="81">
        <v>303.89684931226043</v>
      </c>
      <c r="J133" s="81">
        <v>275.37530583272081</v>
      </c>
      <c r="K133" s="81">
        <v>272.9826977876923</v>
      </c>
      <c r="L133" s="81">
        <v>273.26089671537403</v>
      </c>
      <c r="M133" s="81">
        <v>272.01461451213027</v>
      </c>
      <c r="N133" s="81">
        <v>283.68650614738527</v>
      </c>
      <c r="O133" s="81">
        <v>248.85813568838105</v>
      </c>
    </row>
    <row r="134" spans="1:15">
      <c r="A134" s="10"/>
      <c r="B134" s="65" t="s">
        <v>23</v>
      </c>
      <c r="C134" s="66"/>
      <c r="D134" s="66"/>
      <c r="E134" s="66"/>
      <c r="F134" s="66"/>
      <c r="G134" s="66"/>
      <c r="H134" s="66"/>
      <c r="I134" s="67"/>
      <c r="J134" s="67"/>
      <c r="K134" s="67"/>
      <c r="L134" s="67"/>
      <c r="M134" s="67"/>
      <c r="N134" s="67"/>
      <c r="O134" s="67"/>
    </row>
    <row r="135" spans="1:15">
      <c r="A135" s="10"/>
      <c r="B135" s="90" t="s">
        <v>71</v>
      </c>
      <c r="C135" s="85">
        <v>25.420168067226889</v>
      </c>
      <c r="D135" s="85">
        <v>22.202166064981949</v>
      </c>
      <c r="E135" s="85">
        <v>22.321428571428573</v>
      </c>
      <c r="F135" s="85">
        <v>19.154228855721392</v>
      </c>
      <c r="G135" s="85">
        <v>23.063063063063062</v>
      </c>
      <c r="H135" s="85">
        <v>22.390572390572391</v>
      </c>
      <c r="I135" s="85">
        <v>21.247892074198987</v>
      </c>
      <c r="J135" s="85">
        <v>17.915904936014627</v>
      </c>
      <c r="K135" s="85">
        <v>21.937842778793417</v>
      </c>
      <c r="L135" s="85">
        <v>23.400365630712979</v>
      </c>
      <c r="M135" s="85">
        <v>18.26568265682657</v>
      </c>
      <c r="N135" s="85">
        <v>16.25</v>
      </c>
      <c r="O135" s="85">
        <v>21.747967479674795</v>
      </c>
    </row>
    <row r="136" spans="1:15">
      <c r="A136" s="10"/>
      <c r="B136" s="90" t="s">
        <v>72</v>
      </c>
      <c r="C136" s="85">
        <v>32.352941176470587</v>
      </c>
      <c r="D136" s="85">
        <v>42.599277978339352</v>
      </c>
      <c r="E136" s="85">
        <v>43.035714285714285</v>
      </c>
      <c r="F136" s="85">
        <v>36.069651741293534</v>
      </c>
      <c r="G136" s="85">
        <v>28.828828828828829</v>
      </c>
      <c r="H136" s="85">
        <v>33.333333333333336</v>
      </c>
      <c r="I136" s="85">
        <v>31.871838111298484</v>
      </c>
      <c r="J136" s="85">
        <v>35.466179159049361</v>
      </c>
      <c r="K136" s="85">
        <v>38.939670932358318</v>
      </c>
      <c r="L136" s="85">
        <v>34.552102376599635</v>
      </c>
      <c r="M136" s="85">
        <v>38.56088560885609</v>
      </c>
      <c r="N136" s="85">
        <v>42.678571428571431</v>
      </c>
      <c r="O136" s="85">
        <v>34.349593495934961</v>
      </c>
    </row>
    <row r="137" spans="1:15">
      <c r="A137" s="10"/>
      <c r="B137" s="90" t="s">
        <v>70</v>
      </c>
      <c r="C137" s="85">
        <v>30.252100840336134</v>
      </c>
      <c r="D137" s="85">
        <v>23.465703971119133</v>
      </c>
      <c r="E137" s="85">
        <v>23.75</v>
      </c>
      <c r="F137" s="85">
        <v>28.109452736318406</v>
      </c>
      <c r="G137" s="85">
        <v>34.234234234234236</v>
      </c>
      <c r="H137" s="85">
        <v>31.818181818181817</v>
      </c>
      <c r="I137" s="85">
        <v>30.522765598650928</v>
      </c>
      <c r="J137" s="85">
        <v>32.723948811700183</v>
      </c>
      <c r="K137" s="85">
        <v>26.873857404021937</v>
      </c>
      <c r="L137" s="85">
        <v>27.787934186471663</v>
      </c>
      <c r="M137" s="85">
        <v>27.306273062730629</v>
      </c>
      <c r="N137" s="85">
        <v>27.678571428571427</v>
      </c>
      <c r="O137" s="85">
        <v>23.170731707317074</v>
      </c>
    </row>
    <row r="138" spans="1:15">
      <c r="A138" s="10"/>
      <c r="B138" s="90" t="s">
        <v>69</v>
      </c>
      <c r="C138" s="85">
        <v>11.974789915966387</v>
      </c>
      <c r="D138" s="85">
        <v>11.732851985559567</v>
      </c>
      <c r="E138" s="85">
        <v>10.892857142857142</v>
      </c>
      <c r="F138" s="85">
        <v>16.666666666666668</v>
      </c>
      <c r="G138" s="85">
        <v>13.873873873873874</v>
      </c>
      <c r="H138" s="85">
        <v>12.457912457912458</v>
      </c>
      <c r="I138" s="85">
        <v>16.357504215851602</v>
      </c>
      <c r="J138" s="85">
        <v>13.893967093235831</v>
      </c>
      <c r="K138" s="85">
        <v>12.248628884826326</v>
      </c>
      <c r="L138" s="85">
        <v>14.259597806215723</v>
      </c>
      <c r="M138" s="85">
        <v>15.867158671586715</v>
      </c>
      <c r="N138" s="85">
        <v>13.392857142857142</v>
      </c>
      <c r="O138" s="85">
        <v>20.73170731707317</v>
      </c>
    </row>
    <row r="139" spans="1:15">
      <c r="A139" s="18"/>
      <c r="B139" s="7"/>
      <c r="C139" s="34"/>
      <c r="D139" s="34"/>
      <c r="E139" s="34"/>
      <c r="F139" s="34"/>
      <c r="G139" s="34"/>
      <c r="H139" s="34"/>
      <c r="I139" s="34"/>
      <c r="J139" s="35"/>
      <c r="K139" s="35"/>
      <c r="L139" s="35"/>
      <c r="M139" s="35"/>
      <c r="N139" s="35"/>
    </row>
    <row r="140" spans="1:15">
      <c r="A140" s="96" t="s">
        <v>88</v>
      </c>
      <c r="B140" s="95"/>
      <c r="C140" s="91"/>
      <c r="D140" s="91"/>
      <c r="E140" s="91"/>
      <c r="F140" s="237">
        <v>83635</v>
      </c>
      <c r="G140" s="237">
        <v>88091</v>
      </c>
      <c r="H140" s="237">
        <v>92163</v>
      </c>
      <c r="I140" s="237">
        <v>96790</v>
      </c>
      <c r="J140" s="237">
        <v>99512</v>
      </c>
      <c r="K140" s="237">
        <v>101350</v>
      </c>
      <c r="L140" s="234">
        <v>103003</v>
      </c>
      <c r="M140" s="232">
        <v>104227</v>
      </c>
      <c r="N140" s="232">
        <v>104141</v>
      </c>
      <c r="O140">
        <v>103572</v>
      </c>
    </row>
    <row r="141" spans="1:15">
      <c r="A141" s="10"/>
      <c r="B141" s="6" t="s">
        <v>9</v>
      </c>
      <c r="C141">
        <v>191</v>
      </c>
      <c r="D141">
        <v>173</v>
      </c>
      <c r="E141">
        <v>197</v>
      </c>
      <c r="F141">
        <v>247</v>
      </c>
      <c r="G141">
        <v>261</v>
      </c>
      <c r="H141">
        <v>263</v>
      </c>
      <c r="I141">
        <v>248</v>
      </c>
      <c r="J141">
        <v>264</v>
      </c>
      <c r="K141">
        <v>223</v>
      </c>
      <c r="L141">
        <v>269</v>
      </c>
      <c r="M141">
        <v>239</v>
      </c>
      <c r="N141">
        <v>216</v>
      </c>
      <c r="O141">
        <v>234</v>
      </c>
    </row>
    <row r="142" spans="1:15">
      <c r="A142" s="10"/>
      <c r="B142" s="6" t="s">
        <v>15</v>
      </c>
      <c r="C142" s="66"/>
      <c r="D142" s="66"/>
      <c r="E142" s="66"/>
      <c r="F142" s="80">
        <v>295.33090213427391</v>
      </c>
      <c r="G142" s="80">
        <v>296.28452395817959</v>
      </c>
      <c r="H142" s="80">
        <v>285.36397469700421</v>
      </c>
      <c r="I142" s="81">
        <v>256.22481661328652</v>
      </c>
      <c r="J142" s="81">
        <v>265.29463783262321</v>
      </c>
      <c r="K142" s="81">
        <v>220.02960039467192</v>
      </c>
      <c r="L142" s="81">
        <v>261.15744201625193</v>
      </c>
      <c r="M142" s="81">
        <v>229.30718527828682</v>
      </c>
      <c r="N142" s="81">
        <v>207.4111060965422</v>
      </c>
      <c r="O142" s="81">
        <v>225.92978797358359</v>
      </c>
    </row>
    <row r="143" spans="1:15">
      <c r="A143" s="10"/>
      <c r="B143" s="65" t="s">
        <v>23</v>
      </c>
      <c r="C143" s="66"/>
      <c r="D143" s="66"/>
      <c r="E143" s="66"/>
      <c r="F143" s="66"/>
      <c r="G143" s="66"/>
      <c r="H143" s="66"/>
      <c r="I143" s="67"/>
      <c r="J143" s="67"/>
      <c r="K143" s="67"/>
      <c r="L143" s="67"/>
      <c r="M143" s="67"/>
      <c r="N143" s="67"/>
      <c r="O143" s="67"/>
    </row>
    <row r="144" spans="1:15">
      <c r="A144" s="10"/>
      <c r="B144" s="90" t="s">
        <v>71</v>
      </c>
      <c r="C144" s="85">
        <v>30.890052356020941</v>
      </c>
      <c r="D144" s="85">
        <v>27.745664739884393</v>
      </c>
      <c r="E144" s="85">
        <v>19.289340101522843</v>
      </c>
      <c r="F144" s="85">
        <v>23.076923076923077</v>
      </c>
      <c r="G144" s="85">
        <v>20.689655172413794</v>
      </c>
      <c r="H144" s="85">
        <v>23.193916349809886</v>
      </c>
      <c r="I144" s="85">
        <v>27.419354838709676</v>
      </c>
      <c r="J144" s="85">
        <v>21.59090909090909</v>
      </c>
      <c r="K144" s="85">
        <v>28.699551569506728</v>
      </c>
      <c r="L144" s="85">
        <v>20.817843866171003</v>
      </c>
      <c r="M144" s="85">
        <v>20.92050209205021</v>
      </c>
      <c r="N144" s="85">
        <v>24.537037037037038</v>
      </c>
      <c r="O144" s="85">
        <v>24.358974358974358</v>
      </c>
    </row>
    <row r="145" spans="1:15">
      <c r="A145" s="10"/>
      <c r="B145" s="90" t="s">
        <v>72</v>
      </c>
      <c r="C145" s="85">
        <v>21.98952879581152</v>
      </c>
      <c r="D145" s="85">
        <v>19.075144508670519</v>
      </c>
      <c r="E145" s="85">
        <v>24.365482233502537</v>
      </c>
      <c r="F145" s="85">
        <v>30.364372469635626</v>
      </c>
      <c r="G145" s="85">
        <v>29.885057471264368</v>
      </c>
      <c r="H145" s="85">
        <v>30.038022813688212</v>
      </c>
      <c r="I145" s="85">
        <v>27.419354838709676</v>
      </c>
      <c r="J145" s="85">
        <v>36.742424242424242</v>
      </c>
      <c r="K145" s="85">
        <v>27.3542600896861</v>
      </c>
      <c r="L145" s="85">
        <v>37.54646840148699</v>
      </c>
      <c r="M145" s="85">
        <v>45.188284518828453</v>
      </c>
      <c r="N145" s="85">
        <v>40.277777777777779</v>
      </c>
      <c r="O145" s="85">
        <v>34.188034188034187</v>
      </c>
    </row>
    <row r="146" spans="1:15">
      <c r="A146" s="10"/>
      <c r="B146" s="90" t="s">
        <v>70</v>
      </c>
      <c r="C146" s="85">
        <v>25.654450261780106</v>
      </c>
      <c r="D146" s="85">
        <v>28.901734104046241</v>
      </c>
      <c r="E146" s="85">
        <v>28.426395939086294</v>
      </c>
      <c r="F146" s="85">
        <v>18.623481781376519</v>
      </c>
      <c r="G146" s="85">
        <v>27.203065134099617</v>
      </c>
      <c r="H146" s="85">
        <v>28.897338403041825</v>
      </c>
      <c r="I146" s="85">
        <v>22.983870967741936</v>
      </c>
      <c r="J146" s="85">
        <v>21.59090909090909</v>
      </c>
      <c r="K146" s="85">
        <v>25.560538116591928</v>
      </c>
      <c r="L146" s="85">
        <v>29.739776951672862</v>
      </c>
      <c r="M146" s="85">
        <v>20.0836820083682</v>
      </c>
      <c r="N146" s="85">
        <v>15.277777777777779</v>
      </c>
      <c r="O146" s="85">
        <v>23.931623931623932</v>
      </c>
    </row>
    <row r="147" spans="1:15">
      <c r="A147" s="10"/>
      <c r="B147" s="90" t="s">
        <v>69</v>
      </c>
      <c r="C147" s="85">
        <v>21.465968586387433</v>
      </c>
      <c r="D147" s="85">
        <v>24.277456647398843</v>
      </c>
      <c r="E147" s="85">
        <v>27.918781725888326</v>
      </c>
      <c r="F147" s="85">
        <v>27.935222672064778</v>
      </c>
      <c r="G147" s="85">
        <v>22.222222222222221</v>
      </c>
      <c r="H147" s="85">
        <v>17.870722433460077</v>
      </c>
      <c r="I147" s="85">
        <v>22.177419354838708</v>
      </c>
      <c r="J147" s="85">
        <v>20.075757575757574</v>
      </c>
      <c r="K147" s="85">
        <v>18.385650224215247</v>
      </c>
      <c r="L147" s="85">
        <v>11.895910780669144</v>
      </c>
      <c r="M147" s="85">
        <v>13.807531380753138</v>
      </c>
      <c r="N147" s="85">
        <v>19.907407407407408</v>
      </c>
      <c r="O147" s="85">
        <v>17.521367521367523</v>
      </c>
    </row>
    <row r="148" spans="1:15">
      <c r="A148" s="18"/>
      <c r="B148" s="7"/>
      <c r="C148" s="34"/>
      <c r="D148" s="34"/>
      <c r="E148" s="34"/>
      <c r="F148" s="34"/>
      <c r="G148" s="34"/>
      <c r="H148" s="34"/>
      <c r="I148" s="34"/>
      <c r="J148" s="35"/>
      <c r="K148" s="35"/>
      <c r="L148" s="35"/>
      <c r="M148" s="35"/>
      <c r="N148" s="35"/>
    </row>
    <row r="149" spans="1:15" ht="13.5" thickBot="1">
      <c r="A149" s="96" t="s">
        <v>87</v>
      </c>
      <c r="B149" s="95"/>
      <c r="C149" s="91"/>
      <c r="D149" s="91"/>
      <c r="E149" s="91"/>
      <c r="F149" s="242">
        <v>53308</v>
      </c>
      <c r="G149" s="242">
        <v>53757</v>
      </c>
      <c r="H149" s="242">
        <v>53985</v>
      </c>
      <c r="I149" s="237">
        <v>54357</v>
      </c>
      <c r="J149" s="242">
        <v>54561</v>
      </c>
      <c r="K149" s="242">
        <v>54815</v>
      </c>
      <c r="L149" s="239">
        <v>54900</v>
      </c>
      <c r="M149" s="232">
        <v>54954</v>
      </c>
      <c r="N149" s="232">
        <v>54857</v>
      </c>
      <c r="O149">
        <v>54627</v>
      </c>
    </row>
    <row r="150" spans="1:15">
      <c r="A150" s="10"/>
      <c r="B150" s="6" t="s">
        <v>9</v>
      </c>
      <c r="C150">
        <v>160</v>
      </c>
      <c r="D150">
        <v>142</v>
      </c>
      <c r="E150">
        <v>139</v>
      </c>
      <c r="F150">
        <v>153</v>
      </c>
      <c r="G150">
        <v>143</v>
      </c>
      <c r="H150">
        <v>148</v>
      </c>
      <c r="I150">
        <v>146</v>
      </c>
      <c r="J150">
        <v>125</v>
      </c>
      <c r="K150">
        <v>154</v>
      </c>
      <c r="L150">
        <v>144</v>
      </c>
      <c r="M150">
        <v>130</v>
      </c>
      <c r="N150">
        <v>120</v>
      </c>
      <c r="O150">
        <v>90</v>
      </c>
    </row>
    <row r="151" spans="1:15">
      <c r="A151" s="10"/>
      <c r="B151" s="6" t="s">
        <v>15</v>
      </c>
      <c r="C151" s="66"/>
      <c r="D151" s="66"/>
      <c r="E151" s="66"/>
      <c r="F151" s="80">
        <v>287.01133038193143</v>
      </c>
      <c r="G151" s="80">
        <v>266.01186822181296</v>
      </c>
      <c r="H151" s="80">
        <v>274.15022691488377</v>
      </c>
      <c r="I151" s="81">
        <v>268.59466122118585</v>
      </c>
      <c r="J151" s="81">
        <v>229.10137277542566</v>
      </c>
      <c r="K151" s="81">
        <v>280.9449968074432</v>
      </c>
      <c r="L151" s="81">
        <v>262.29508196721309</v>
      </c>
      <c r="M151" s="81">
        <v>236.56148778978783</v>
      </c>
      <c r="N151" s="81">
        <v>218.75056966294184</v>
      </c>
      <c r="O151" s="81">
        <v>164.75369322862321</v>
      </c>
    </row>
    <row r="152" spans="1:15">
      <c r="A152" s="10"/>
      <c r="B152" s="65" t="s">
        <v>23</v>
      </c>
      <c r="C152" s="66"/>
      <c r="D152" s="66"/>
      <c r="E152" s="66"/>
      <c r="F152" s="66"/>
      <c r="G152" s="66"/>
      <c r="H152" s="66"/>
      <c r="I152" s="67"/>
      <c r="J152" s="67"/>
      <c r="K152" s="67"/>
      <c r="L152" s="67"/>
      <c r="M152" s="67"/>
      <c r="N152" s="67"/>
      <c r="O152" s="67"/>
    </row>
    <row r="153" spans="1:15">
      <c r="A153" s="10"/>
      <c r="B153" s="90" t="s">
        <v>71</v>
      </c>
      <c r="C153" s="85">
        <v>25</v>
      </c>
      <c r="D153" s="85">
        <v>28.169014084507044</v>
      </c>
      <c r="E153" s="85">
        <v>21.582733812949641</v>
      </c>
      <c r="F153" s="85">
        <v>24.836601307189543</v>
      </c>
      <c r="G153" s="85">
        <v>23.076923076923077</v>
      </c>
      <c r="H153" s="85">
        <v>18.243243243243242</v>
      </c>
      <c r="I153" s="85">
        <v>22.602739726027398</v>
      </c>
      <c r="J153" s="85">
        <v>19.2</v>
      </c>
      <c r="K153" s="85">
        <v>20.779220779220779</v>
      </c>
      <c r="L153" s="85">
        <v>16.666666666666668</v>
      </c>
      <c r="M153" s="85">
        <v>25.384615384615383</v>
      </c>
      <c r="N153" s="85">
        <v>25.833333333333332</v>
      </c>
      <c r="O153" s="85">
        <v>24.444444444444443</v>
      </c>
    </row>
    <row r="154" spans="1:15">
      <c r="A154" s="10"/>
      <c r="B154" s="90" t="s">
        <v>72</v>
      </c>
      <c r="C154" s="85">
        <v>31.875</v>
      </c>
      <c r="D154" s="85">
        <v>27.464788732394368</v>
      </c>
      <c r="E154" s="85">
        <v>33.093525179856115</v>
      </c>
      <c r="F154" s="85">
        <v>21.568627450980394</v>
      </c>
      <c r="G154" s="85">
        <v>22.377622377622377</v>
      </c>
      <c r="H154" s="85">
        <v>29.054054054054053</v>
      </c>
      <c r="I154" s="85">
        <v>24.657534246575342</v>
      </c>
      <c r="J154" s="85">
        <v>26.4</v>
      </c>
      <c r="K154" s="85">
        <v>27.922077922077921</v>
      </c>
      <c r="L154" s="85">
        <v>25</v>
      </c>
      <c r="M154" s="85">
        <v>26.153846153846153</v>
      </c>
      <c r="N154" s="85">
        <v>30.833333333333332</v>
      </c>
      <c r="O154" s="85">
        <v>28.888888888888889</v>
      </c>
    </row>
    <row r="155" spans="1:15">
      <c r="A155" s="10"/>
      <c r="B155" s="90" t="s">
        <v>70</v>
      </c>
      <c r="C155" s="85">
        <v>35</v>
      </c>
      <c r="D155" s="85">
        <v>30.985915492957748</v>
      </c>
      <c r="E155" s="85">
        <v>34.532374100719423</v>
      </c>
      <c r="F155" s="85">
        <v>41.830065359477125</v>
      </c>
      <c r="G155" s="85">
        <v>42.65734265734266</v>
      </c>
      <c r="H155" s="85">
        <v>37.837837837837839</v>
      </c>
      <c r="I155" s="85">
        <v>39.726027397260275</v>
      </c>
      <c r="J155" s="85">
        <v>42.4</v>
      </c>
      <c r="K155" s="85">
        <v>35.064935064935064</v>
      </c>
      <c r="L155" s="85">
        <v>38.194444444444443</v>
      </c>
      <c r="M155" s="85">
        <v>34.615384615384613</v>
      </c>
      <c r="N155" s="85">
        <v>27.5</v>
      </c>
      <c r="O155" s="85">
        <v>23.333333333333332</v>
      </c>
    </row>
    <row r="156" spans="1:15">
      <c r="A156" s="10"/>
      <c r="B156" s="90" t="s">
        <v>69</v>
      </c>
      <c r="C156" s="85">
        <v>8.125</v>
      </c>
      <c r="D156" s="85">
        <v>13.380281690140846</v>
      </c>
      <c r="E156" s="85">
        <v>10.791366906474821</v>
      </c>
      <c r="F156" s="85">
        <v>11.764705882352942</v>
      </c>
      <c r="G156" s="85">
        <v>11.888111888111888</v>
      </c>
      <c r="H156" s="85">
        <v>14.864864864864865</v>
      </c>
      <c r="I156" s="85">
        <v>13.013698630136986</v>
      </c>
      <c r="J156" s="85">
        <v>12</v>
      </c>
      <c r="K156" s="85">
        <v>16.233766233766232</v>
      </c>
      <c r="L156" s="85">
        <v>20.138888888888889</v>
      </c>
      <c r="M156" s="85">
        <v>13.846153846153847</v>
      </c>
      <c r="N156" s="85">
        <v>15.833333333333334</v>
      </c>
      <c r="O156" s="85">
        <v>23.333333333333332</v>
      </c>
    </row>
    <row r="157" spans="1:15">
      <c r="A157" s="18"/>
      <c r="B157" s="7"/>
      <c r="C157" s="34"/>
      <c r="D157" s="34"/>
      <c r="E157" s="34"/>
      <c r="F157" s="34"/>
      <c r="G157" s="34"/>
      <c r="H157" s="34"/>
      <c r="I157" s="34"/>
      <c r="J157" s="35"/>
      <c r="K157" s="35"/>
      <c r="L157" s="35"/>
      <c r="M157" s="35"/>
      <c r="N157" s="35"/>
    </row>
    <row r="158" spans="1:15">
      <c r="A158" s="96" t="s">
        <v>95</v>
      </c>
      <c r="B158" s="95"/>
      <c r="C158" s="91"/>
      <c r="D158" s="91"/>
      <c r="E158" s="91"/>
      <c r="F158" s="91"/>
      <c r="G158" s="91"/>
      <c r="H158" s="91"/>
      <c r="I158" s="91"/>
      <c r="J158" s="91"/>
      <c r="K158" s="91"/>
      <c r="L158" s="91"/>
      <c r="M158" s="91"/>
      <c r="N158" s="91"/>
    </row>
    <row r="159" spans="1:15">
      <c r="A159" s="10"/>
      <c r="B159" s="6" t="s">
        <v>9</v>
      </c>
      <c r="C159">
        <v>90</v>
      </c>
      <c r="D159">
        <v>29</v>
      </c>
      <c r="E159">
        <v>57</v>
      </c>
      <c r="F159">
        <v>53</v>
      </c>
      <c r="G159">
        <v>45</v>
      </c>
      <c r="H159">
        <v>31</v>
      </c>
      <c r="I159">
        <v>22</v>
      </c>
      <c r="J159">
        <v>17</v>
      </c>
      <c r="K159">
        <v>8</v>
      </c>
      <c r="L159">
        <v>9</v>
      </c>
      <c r="M159">
        <v>22</v>
      </c>
      <c r="N159">
        <v>5</v>
      </c>
      <c r="O159">
        <v>5</v>
      </c>
    </row>
    <row r="160" spans="1:15">
      <c r="A160" s="10"/>
      <c r="B160" s="6" t="s">
        <v>15</v>
      </c>
      <c r="C160" s="66"/>
      <c r="D160" s="66"/>
      <c r="E160" s="66"/>
      <c r="F160" s="66"/>
      <c r="G160" s="66"/>
      <c r="H160" s="66"/>
      <c r="I160" s="67"/>
      <c r="J160" s="67"/>
      <c r="K160" s="67"/>
      <c r="L160" s="67"/>
      <c r="M160" s="67"/>
      <c r="N160" s="67"/>
      <c r="O160" s="67"/>
    </row>
    <row r="161" spans="1:16">
      <c r="A161" s="10"/>
      <c r="B161" s="65" t="s">
        <v>23</v>
      </c>
      <c r="C161" s="66"/>
      <c r="D161" s="66"/>
      <c r="E161" s="66"/>
      <c r="F161" s="66"/>
      <c r="G161" s="66"/>
      <c r="H161" s="66"/>
      <c r="I161" s="67"/>
      <c r="J161" s="67"/>
      <c r="K161" s="67"/>
      <c r="L161" s="67"/>
      <c r="M161" s="67"/>
      <c r="N161" s="67"/>
      <c r="O161" s="67"/>
    </row>
    <row r="162" spans="1:16">
      <c r="A162" s="10"/>
      <c r="B162" s="90" t="s">
        <v>71</v>
      </c>
      <c r="C162" s="85">
        <v>21.111111111111111</v>
      </c>
      <c r="D162" s="85">
        <v>17.241379310344829</v>
      </c>
      <c r="E162" s="85">
        <v>28.07017543859649</v>
      </c>
      <c r="F162" s="85">
        <v>37.735849056603776</v>
      </c>
      <c r="G162" s="85">
        <v>26.666666666666668</v>
      </c>
      <c r="H162" s="85">
        <v>12.903225806451612</v>
      </c>
      <c r="I162" s="85">
        <v>18.181818181818183</v>
      </c>
      <c r="J162" s="85">
        <v>5.882352941176471</v>
      </c>
      <c r="K162" s="85">
        <v>12.5</v>
      </c>
      <c r="L162" s="85">
        <v>11.111111111111111</v>
      </c>
      <c r="M162" s="85">
        <v>27.272727272727273</v>
      </c>
      <c r="N162" s="85">
        <v>20</v>
      </c>
      <c r="O162" s="85">
        <v>40</v>
      </c>
    </row>
    <row r="163" spans="1:16">
      <c r="A163" s="10"/>
      <c r="B163" s="90" t="s">
        <v>72</v>
      </c>
      <c r="C163" s="85">
        <v>21.111111111111111</v>
      </c>
      <c r="D163" s="85">
        <v>13.793103448275861</v>
      </c>
      <c r="E163" s="85">
        <v>50.877192982456137</v>
      </c>
      <c r="F163" s="85">
        <v>33.962264150943398</v>
      </c>
      <c r="G163" s="85">
        <v>17.777777777777779</v>
      </c>
      <c r="H163" s="85">
        <v>45.161290322580648</v>
      </c>
      <c r="I163" s="85">
        <v>18.181818181818183</v>
      </c>
      <c r="J163" s="85">
        <v>52.941176470588232</v>
      </c>
      <c r="K163" s="85">
        <v>62.5</v>
      </c>
      <c r="L163" s="85">
        <v>33.333333333333336</v>
      </c>
      <c r="M163" s="85">
        <v>13.636363636363637</v>
      </c>
      <c r="N163" s="85">
        <v>40</v>
      </c>
      <c r="O163" s="85">
        <v>60</v>
      </c>
    </row>
    <row r="164" spans="1:16">
      <c r="A164" s="10"/>
      <c r="B164" s="90" t="s">
        <v>70</v>
      </c>
      <c r="C164" s="85">
        <v>21.111111111111111</v>
      </c>
      <c r="D164" s="85">
        <v>10.344827586206897</v>
      </c>
      <c r="E164" s="85">
        <v>14.035087719298245</v>
      </c>
      <c r="F164" s="85">
        <v>20.754716981132077</v>
      </c>
      <c r="G164" s="85">
        <v>37.777777777777779</v>
      </c>
      <c r="H164" s="85">
        <v>19.35483870967742</v>
      </c>
      <c r="I164" s="85">
        <v>18.181818181818183</v>
      </c>
      <c r="J164" s="85">
        <v>23.529411764705884</v>
      </c>
      <c r="K164" s="85"/>
      <c r="L164" s="85">
        <v>11.111111111111111</v>
      </c>
      <c r="M164" s="85">
        <v>18.181818181818183</v>
      </c>
      <c r="N164" s="85">
        <v>0</v>
      </c>
      <c r="O164" s="85">
        <v>0</v>
      </c>
    </row>
    <row r="165" spans="1:16">
      <c r="A165" s="10"/>
      <c r="B165" s="90" t="s">
        <v>69</v>
      </c>
      <c r="C165" s="85">
        <v>36.666666666666664</v>
      </c>
      <c r="D165" s="85">
        <v>58.620689655172413</v>
      </c>
      <c r="E165" s="85">
        <v>7.0175438596491224</v>
      </c>
      <c r="F165" s="85">
        <v>7.5471698113207548</v>
      </c>
      <c r="G165" s="85">
        <v>17.777777777777779</v>
      </c>
      <c r="H165" s="85">
        <v>22.580645161290324</v>
      </c>
      <c r="I165" s="85">
        <v>45.454545454545453</v>
      </c>
      <c r="J165" s="85">
        <v>17.647058823529413</v>
      </c>
      <c r="K165" s="85">
        <v>25</v>
      </c>
      <c r="L165" s="85">
        <v>44.444444444444443</v>
      </c>
      <c r="M165" s="85">
        <v>40.909090909090907</v>
      </c>
      <c r="N165" s="85">
        <v>40</v>
      </c>
      <c r="O165" s="85">
        <v>0</v>
      </c>
    </row>
    <row r="166" spans="1:16" ht="13.5" thickBot="1">
      <c r="A166" s="18"/>
      <c r="B166" s="7"/>
      <c r="C166" s="34"/>
      <c r="D166" s="34"/>
      <c r="E166" s="34"/>
      <c r="F166" s="34"/>
      <c r="G166" s="34"/>
      <c r="H166" s="34"/>
      <c r="I166" s="34"/>
      <c r="J166" s="35"/>
      <c r="K166" s="35"/>
      <c r="L166" s="35"/>
      <c r="M166" s="35"/>
      <c r="N166" s="35"/>
    </row>
    <row r="167" spans="1:16" ht="13.5" thickBot="1">
      <c r="A167" s="97" t="s">
        <v>89</v>
      </c>
      <c r="B167" s="95"/>
      <c r="C167" s="91"/>
      <c r="D167" s="91"/>
      <c r="E167" s="91"/>
      <c r="F167" s="214">
        <v>1335792</v>
      </c>
      <c r="G167" s="214">
        <v>1370306</v>
      </c>
      <c r="H167" s="214">
        <v>1392117</v>
      </c>
      <c r="I167" s="214">
        <v>1426109</v>
      </c>
      <c r="J167" s="214">
        <v>1446520</v>
      </c>
      <c r="K167" s="214">
        <v>1461979</v>
      </c>
      <c r="L167" s="244">
        <v>1470069</v>
      </c>
      <c r="M167" s="214">
        <v>1474449</v>
      </c>
      <c r="N167" s="214">
        <v>1472049</v>
      </c>
      <c r="O167">
        <v>1466818</v>
      </c>
    </row>
    <row r="168" spans="1:16">
      <c r="A168" s="10"/>
      <c r="B168" s="6" t="s">
        <v>9</v>
      </c>
      <c r="C168" s="208">
        <v>3501</v>
      </c>
      <c r="D168" s="208">
        <v>3661</v>
      </c>
      <c r="E168" s="208">
        <v>3627</v>
      </c>
      <c r="F168" s="208">
        <v>3515</v>
      </c>
      <c r="G168" s="208">
        <v>3772</v>
      </c>
      <c r="H168" s="208">
        <v>3763</v>
      </c>
      <c r="I168" s="208">
        <v>3836</v>
      </c>
      <c r="J168" s="208">
        <v>3647</v>
      </c>
      <c r="K168" s="208">
        <v>3591</v>
      </c>
      <c r="L168" s="208">
        <v>3516</v>
      </c>
      <c r="M168" s="208">
        <v>3525</v>
      </c>
      <c r="N168" s="101">
        <v>3506</v>
      </c>
      <c r="O168" s="101">
        <v>3327</v>
      </c>
    </row>
    <row r="169" spans="1:16">
      <c r="A169" s="10"/>
      <c r="B169" s="6" t="s">
        <v>15</v>
      </c>
      <c r="C169" s="80">
        <v>285.33100000000002</v>
      </c>
      <c r="D169" s="80">
        <v>288.44259905612063</v>
      </c>
      <c r="E169" s="80">
        <v>280.14341612767186</v>
      </c>
      <c r="F169" s="80">
        <v>263.13977026363386</v>
      </c>
      <c r="G169" s="80">
        <v>275.26698416266146</v>
      </c>
      <c r="H169" s="80">
        <v>270.30773993852529</v>
      </c>
      <c r="I169" s="81">
        <v>268.98364711252788</v>
      </c>
      <c r="J169" s="81">
        <v>252.12233498327021</v>
      </c>
      <c r="K169" s="81">
        <v>245.62596316362956</v>
      </c>
      <c r="L169" s="81">
        <v>239.17244700758943</v>
      </c>
      <c r="M169" s="81">
        <v>239.07235855563673</v>
      </c>
      <c r="N169" s="81">
        <v>238.17141956551717</v>
      </c>
      <c r="O169" s="81">
        <v>226.81750564828084</v>
      </c>
    </row>
    <row r="170" spans="1:16">
      <c r="A170" s="10"/>
      <c r="B170" s="65" t="s">
        <v>23</v>
      </c>
      <c r="C170" s="66"/>
      <c r="D170" s="66"/>
      <c r="E170" s="66"/>
      <c r="F170" s="66"/>
      <c r="G170" s="66"/>
      <c r="H170" s="66"/>
      <c r="I170" s="67"/>
      <c r="J170" s="67"/>
      <c r="K170" s="67"/>
      <c r="L170" s="67"/>
      <c r="M170" s="67"/>
      <c r="N170" s="67"/>
      <c r="O170" s="67"/>
    </row>
    <row r="171" spans="1:16">
      <c r="A171" s="10"/>
      <c r="B171" s="90" t="s">
        <v>71</v>
      </c>
      <c r="C171" s="85">
        <v>26.392459297343617</v>
      </c>
      <c r="D171" s="85">
        <v>23.682054083583719</v>
      </c>
      <c r="E171" s="85">
        <v>24.786324786324787</v>
      </c>
      <c r="F171" s="85">
        <v>24.836415362731152</v>
      </c>
      <c r="G171" s="85">
        <v>24.496288441145282</v>
      </c>
      <c r="H171" s="85">
        <v>22.2428913101249</v>
      </c>
      <c r="I171" s="85">
        <v>23.540145985401459</v>
      </c>
      <c r="J171" s="85">
        <v>22.621332602138743</v>
      </c>
      <c r="K171" s="85">
        <v>25.09050403787246</v>
      </c>
      <c r="L171" s="85">
        <v>23.265073947667805</v>
      </c>
      <c r="M171" s="85">
        <v>22.780141843971631</v>
      </c>
      <c r="N171" s="85">
        <v>23.787792355961209</v>
      </c>
      <c r="O171" s="85">
        <v>24.947400060114216</v>
      </c>
    </row>
    <row r="172" spans="1:16">
      <c r="A172" s="10"/>
      <c r="B172" s="90" t="s">
        <v>72</v>
      </c>
      <c r="C172" s="85">
        <v>31.819480148528992</v>
      </c>
      <c r="D172" s="85">
        <v>37.394154602567603</v>
      </c>
      <c r="E172" s="85">
        <v>38.240970499035015</v>
      </c>
      <c r="F172" s="85">
        <v>35.334281650071127</v>
      </c>
      <c r="G172" s="85">
        <v>29.825026511134677</v>
      </c>
      <c r="H172" s="85">
        <v>32.952431570555405</v>
      </c>
      <c r="I172" s="85">
        <v>30.891553701772679</v>
      </c>
      <c r="J172" s="85">
        <v>33.534411845352345</v>
      </c>
      <c r="K172" s="85">
        <v>32.052353104984682</v>
      </c>
      <c r="L172" s="85">
        <v>33.560864618885098</v>
      </c>
      <c r="M172" s="85">
        <v>36.226950354609926</v>
      </c>
      <c r="N172" s="85">
        <v>37.193382772390187</v>
      </c>
      <c r="O172" s="85">
        <v>35.076645626690713</v>
      </c>
    </row>
    <row r="173" spans="1:16">
      <c r="A173" s="10"/>
      <c r="B173" s="90" t="s">
        <v>70</v>
      </c>
      <c r="C173" s="85">
        <v>29.591545272779207</v>
      </c>
      <c r="D173" s="85">
        <v>25.81261950286807</v>
      </c>
      <c r="E173" s="85">
        <v>24.758753791011856</v>
      </c>
      <c r="F173" s="85">
        <v>26.116642958748223</v>
      </c>
      <c r="G173" s="85">
        <v>30.75291622481442</v>
      </c>
      <c r="H173" s="85">
        <v>30.826468243422802</v>
      </c>
      <c r="I173" s="85">
        <v>29.796663190823775</v>
      </c>
      <c r="J173" s="85">
        <v>26.816561557444476</v>
      </c>
      <c r="K173" s="85">
        <v>28.07017543859649</v>
      </c>
      <c r="L173" s="85">
        <v>27.616609783845277</v>
      </c>
      <c r="M173" s="85">
        <v>25.617021276595743</v>
      </c>
      <c r="N173" s="85">
        <v>24.044495151169425</v>
      </c>
      <c r="O173" s="85">
        <v>22.633002705139766</v>
      </c>
    </row>
    <row r="174" spans="1:16">
      <c r="A174" s="10"/>
      <c r="B174" s="90" t="s">
        <v>69</v>
      </c>
      <c r="C174" s="85">
        <v>12.196515281348185</v>
      </c>
      <c r="D174" s="85">
        <v>13.111171810980606</v>
      </c>
      <c r="E174" s="85">
        <v>12.213950923628342</v>
      </c>
      <c r="F174" s="85">
        <v>13.712660028449502</v>
      </c>
      <c r="G174" s="85">
        <v>14.925768822905621</v>
      </c>
      <c r="H174" s="85">
        <v>13.978208875896891</v>
      </c>
      <c r="I174" s="85">
        <v>15.771637122002085</v>
      </c>
      <c r="J174" s="85">
        <v>17.027693995064435</v>
      </c>
      <c r="K174" s="85">
        <v>14.786967418546366</v>
      </c>
      <c r="L174" s="85">
        <v>15.55745164960182</v>
      </c>
      <c r="M174" s="85">
        <v>15.375886524822695</v>
      </c>
      <c r="N174" s="85">
        <v>14.974329720479179</v>
      </c>
      <c r="O174" s="85">
        <v>17.342951608055305</v>
      </c>
    </row>
    <row r="175" spans="1:16">
      <c r="A175" s="98"/>
      <c r="B175" s="7"/>
      <c r="C175" s="33"/>
      <c r="D175" s="34"/>
      <c r="E175" s="34"/>
      <c r="F175" s="34"/>
      <c r="G175" s="34"/>
      <c r="H175" s="34"/>
      <c r="I175" s="34"/>
      <c r="J175" s="34"/>
      <c r="K175" s="35"/>
      <c r="L175" s="35"/>
      <c r="M175" s="35"/>
      <c r="N175" s="35"/>
    </row>
    <row r="176" spans="1:16">
      <c r="A176" s="96" t="s">
        <v>79</v>
      </c>
      <c r="B176" s="95"/>
      <c r="C176" s="91"/>
      <c r="D176" s="91"/>
      <c r="E176" s="91"/>
      <c r="F176">
        <f>+F77</f>
        <v>231925</v>
      </c>
      <c r="G176">
        <f t="shared" ref="G176:N176" si="3">+G77</f>
        <v>237663</v>
      </c>
      <c r="H176">
        <f t="shared" si="3"/>
        <v>242895</v>
      </c>
      <c r="I176">
        <f t="shared" si="3"/>
        <v>247782</v>
      </c>
      <c r="J176">
        <f t="shared" si="3"/>
        <v>251631</v>
      </c>
      <c r="K176">
        <f t="shared" si="3"/>
        <v>255078</v>
      </c>
      <c r="L176">
        <f t="shared" si="3"/>
        <v>257672</v>
      </c>
      <c r="M176">
        <f t="shared" si="3"/>
        <v>257865</v>
      </c>
      <c r="N176">
        <f t="shared" si="3"/>
        <v>256725</v>
      </c>
      <c r="O176">
        <f>+O77</f>
        <v>257856</v>
      </c>
      <c r="P176">
        <f>SUM(F176:O176)</f>
        <v>2497092</v>
      </c>
    </row>
    <row r="177" spans="1:16">
      <c r="A177" s="10"/>
      <c r="B177" s="6" t="s">
        <v>9</v>
      </c>
      <c r="F177">
        <f>+F78</f>
        <v>492</v>
      </c>
      <c r="G177">
        <f t="shared" ref="G177:N177" si="4">+G78</f>
        <v>565</v>
      </c>
      <c r="H177">
        <f t="shared" si="4"/>
        <v>511</v>
      </c>
      <c r="I177">
        <f t="shared" si="4"/>
        <v>615</v>
      </c>
      <c r="J177">
        <f t="shared" si="4"/>
        <v>511</v>
      </c>
      <c r="K177">
        <f t="shared" si="4"/>
        <v>470</v>
      </c>
      <c r="L177">
        <f t="shared" si="4"/>
        <v>459</v>
      </c>
      <c r="M177">
        <f t="shared" si="4"/>
        <v>482</v>
      </c>
      <c r="N177">
        <f t="shared" si="4"/>
        <v>498</v>
      </c>
      <c r="O177">
        <f>+O78</f>
        <v>458</v>
      </c>
      <c r="P177">
        <f>SUM(F177:O177)</f>
        <v>5061</v>
      </c>
    </row>
    <row r="178" spans="1:16">
      <c r="A178" s="10"/>
      <c r="B178" s="6" t="s">
        <v>15</v>
      </c>
      <c r="C178" s="66"/>
      <c r="D178" s="66"/>
      <c r="E178" s="66"/>
      <c r="F178" s="85">
        <f>+F79</f>
        <v>212.13754446480544</v>
      </c>
      <c r="G178" s="85">
        <f t="shared" ref="G178:N178" si="5">+G79</f>
        <v>237.73157790653153</v>
      </c>
      <c r="H178" s="85">
        <f t="shared" si="5"/>
        <v>210.37897033697689</v>
      </c>
      <c r="I178" s="85">
        <f t="shared" si="5"/>
        <v>248.20204857495702</v>
      </c>
      <c r="J178" s="85">
        <f t="shared" si="5"/>
        <v>203.07513780098637</v>
      </c>
      <c r="K178" s="85">
        <f t="shared" si="5"/>
        <v>184.25736441402239</v>
      </c>
      <c r="L178" s="85">
        <f t="shared" si="5"/>
        <v>178.13344096370579</v>
      </c>
      <c r="M178" s="85">
        <f t="shared" si="5"/>
        <v>186.91951214782929</v>
      </c>
      <c r="N178" s="85">
        <f t="shared" si="5"/>
        <v>193.98188723342096</v>
      </c>
      <c r="O178" s="85">
        <f>+O79</f>
        <v>177.61851576073468</v>
      </c>
      <c r="P178" s="85">
        <f>+P177*100000/P176</f>
        <v>202.67575243523265</v>
      </c>
    </row>
    <row r="179" spans="1:16">
      <c r="A179" s="10"/>
      <c r="B179" s="65" t="s">
        <v>23</v>
      </c>
      <c r="C179" s="66"/>
      <c r="D179" s="66"/>
      <c r="E179" s="66"/>
      <c r="F179" s="66"/>
      <c r="G179" s="66"/>
      <c r="H179" s="66"/>
      <c r="I179" s="66"/>
      <c r="J179" s="66"/>
      <c r="K179" s="66"/>
      <c r="L179" s="66"/>
      <c r="M179" s="66"/>
      <c r="N179" s="66"/>
      <c r="O179" s="66"/>
    </row>
    <row r="180" spans="1:16">
      <c r="A180" s="10" t="s">
        <v>178</v>
      </c>
      <c r="B180" s="90" t="s">
        <v>71</v>
      </c>
      <c r="C180" s="80"/>
      <c r="D180" s="80"/>
      <c r="E180" s="80"/>
      <c r="F180" s="80">
        <f>+F81*F$78/100</f>
        <v>140</v>
      </c>
      <c r="G180" s="80">
        <f t="shared" ref="G180:N180" si="6">+G81*G$78/100</f>
        <v>179</v>
      </c>
      <c r="H180" s="80">
        <f t="shared" si="6"/>
        <v>156</v>
      </c>
      <c r="I180" s="80">
        <f t="shared" si="6"/>
        <v>168</v>
      </c>
      <c r="J180" s="80">
        <f t="shared" si="6"/>
        <v>129</v>
      </c>
      <c r="K180" s="80">
        <f t="shared" si="6"/>
        <v>149</v>
      </c>
      <c r="L180" s="80">
        <f t="shared" si="6"/>
        <v>129</v>
      </c>
      <c r="M180" s="80">
        <f t="shared" si="6"/>
        <v>105</v>
      </c>
      <c r="N180" s="80">
        <f t="shared" si="6"/>
        <v>146</v>
      </c>
      <c r="O180" s="80">
        <f>+O81*O$78/100</f>
        <v>154.99999999999997</v>
      </c>
      <c r="P180" s="270">
        <f>SUM(F180:O180)</f>
        <v>1456</v>
      </c>
    </row>
    <row r="181" spans="1:16">
      <c r="A181" s="10" t="s">
        <v>178</v>
      </c>
      <c r="B181" s="90" t="s">
        <v>72</v>
      </c>
      <c r="C181" s="80"/>
      <c r="D181" s="80"/>
      <c r="E181" s="80"/>
      <c r="F181" s="80">
        <f t="shared" ref="F181:N183" si="7">+F82*F$78/100</f>
        <v>169</v>
      </c>
      <c r="G181" s="80">
        <f t="shared" si="7"/>
        <v>152</v>
      </c>
      <c r="H181" s="80">
        <f t="shared" si="7"/>
        <v>158</v>
      </c>
      <c r="I181" s="80">
        <f t="shared" si="7"/>
        <v>205</v>
      </c>
      <c r="J181" s="80">
        <f t="shared" si="7"/>
        <v>169</v>
      </c>
      <c r="K181" s="80">
        <f t="shared" si="7"/>
        <v>133</v>
      </c>
      <c r="L181" s="80">
        <f t="shared" si="7"/>
        <v>140</v>
      </c>
      <c r="M181" s="80">
        <f t="shared" si="7"/>
        <v>192</v>
      </c>
      <c r="N181" s="80">
        <f t="shared" si="7"/>
        <v>184</v>
      </c>
      <c r="O181" s="80">
        <f>+O82*O$78/100</f>
        <v>161</v>
      </c>
      <c r="P181" s="270">
        <f>SUM(F181:O181)</f>
        <v>1663</v>
      </c>
    </row>
    <row r="182" spans="1:16">
      <c r="A182" s="10" t="s">
        <v>178</v>
      </c>
      <c r="B182" s="90" t="s">
        <v>70</v>
      </c>
      <c r="C182" s="80"/>
      <c r="D182" s="80"/>
      <c r="E182" s="80"/>
      <c r="F182" s="80">
        <f t="shared" si="7"/>
        <v>142</v>
      </c>
      <c r="G182" s="80">
        <f t="shared" si="7"/>
        <v>160</v>
      </c>
      <c r="H182" s="80">
        <f t="shared" si="7"/>
        <v>144</v>
      </c>
      <c r="I182" s="80">
        <f t="shared" si="7"/>
        <v>174</v>
      </c>
      <c r="J182" s="80">
        <f t="shared" si="7"/>
        <v>132</v>
      </c>
      <c r="K182" s="80">
        <f t="shared" si="7"/>
        <v>131</v>
      </c>
      <c r="L182" s="80">
        <f t="shared" si="7"/>
        <v>125</v>
      </c>
      <c r="M182" s="80">
        <f t="shared" si="7"/>
        <v>125</v>
      </c>
      <c r="N182" s="80">
        <f t="shared" si="7"/>
        <v>135</v>
      </c>
      <c r="O182" s="80">
        <f>+O83*O$78/100</f>
        <v>109</v>
      </c>
      <c r="P182" s="270">
        <f>SUM(F182:O182)</f>
        <v>1377</v>
      </c>
    </row>
    <row r="183" spans="1:16">
      <c r="A183" s="10" t="s">
        <v>178</v>
      </c>
      <c r="B183" s="90" t="s">
        <v>69</v>
      </c>
      <c r="C183" s="80"/>
      <c r="D183" s="80"/>
      <c r="E183" s="80"/>
      <c r="F183" s="80">
        <f t="shared" si="7"/>
        <v>41</v>
      </c>
      <c r="G183" s="80">
        <f t="shared" si="7"/>
        <v>74.000000000000014</v>
      </c>
      <c r="H183" s="80">
        <f t="shared" si="7"/>
        <v>53</v>
      </c>
      <c r="I183" s="80">
        <f t="shared" si="7"/>
        <v>68</v>
      </c>
      <c r="J183" s="80">
        <f t="shared" si="7"/>
        <v>81</v>
      </c>
      <c r="K183" s="80">
        <f t="shared" si="7"/>
        <v>57</v>
      </c>
      <c r="L183" s="80">
        <f t="shared" si="7"/>
        <v>65</v>
      </c>
      <c r="M183" s="80">
        <f t="shared" si="7"/>
        <v>60</v>
      </c>
      <c r="N183" s="80">
        <f t="shared" si="7"/>
        <v>33</v>
      </c>
      <c r="O183" s="80">
        <f>+O84*O$78/100</f>
        <v>33</v>
      </c>
      <c r="P183" s="270">
        <f>SUM(F183:O183)</f>
        <v>565</v>
      </c>
    </row>
    <row r="184" spans="1:16">
      <c r="A184" s="10" t="s">
        <v>179</v>
      </c>
      <c r="B184" s="90" t="s">
        <v>71</v>
      </c>
      <c r="C184" s="80"/>
      <c r="D184" s="80"/>
      <c r="E184" s="80"/>
      <c r="F184" s="80">
        <f>+F180*100000/F$176</f>
        <v>60.364341920879596</v>
      </c>
      <c r="G184" s="80">
        <f t="shared" ref="G184:N184" si="8">+G180*100000/G$176</f>
        <v>75.316729991626801</v>
      </c>
      <c r="H184" s="80">
        <f t="shared" si="8"/>
        <v>64.225282529488055</v>
      </c>
      <c r="I184" s="80">
        <f t="shared" si="8"/>
        <v>67.801535220476069</v>
      </c>
      <c r="J184" s="80">
        <f t="shared" si="8"/>
        <v>51.265543593595382</v>
      </c>
      <c r="K184" s="80">
        <f t="shared" si="8"/>
        <v>58.413504888700714</v>
      </c>
      <c r="L184" s="80">
        <f t="shared" si="8"/>
        <v>50.06364680679313</v>
      </c>
      <c r="M184" s="80">
        <f t="shared" si="8"/>
        <v>40.718980862078993</v>
      </c>
      <c r="N184" s="80">
        <f t="shared" si="8"/>
        <v>56.870191839516991</v>
      </c>
      <c r="O184" s="80">
        <f t="shared" ref="O184:P187" si="9">+O180*100000/O$176</f>
        <v>60.111069744353422</v>
      </c>
      <c r="P184" s="80">
        <f t="shared" si="9"/>
        <v>58.307823660481873</v>
      </c>
    </row>
    <row r="185" spans="1:16">
      <c r="A185" s="10" t="s">
        <v>179</v>
      </c>
      <c r="B185" s="90" t="s">
        <v>72</v>
      </c>
      <c r="C185" s="80"/>
      <c r="D185" s="80"/>
      <c r="E185" s="80"/>
      <c r="F185" s="80">
        <f t="shared" ref="F185:N187" si="10">+F181*100000/F$176</f>
        <v>72.868384175918933</v>
      </c>
      <c r="G185" s="80">
        <f t="shared" si="10"/>
        <v>63.956105914677508</v>
      </c>
      <c r="H185" s="80">
        <f t="shared" si="10"/>
        <v>65.048683587558415</v>
      </c>
      <c r="I185" s="80">
        <f t="shared" si="10"/>
        <v>82.734016191652344</v>
      </c>
      <c r="J185" s="80">
        <f t="shared" si="10"/>
        <v>67.161836180756737</v>
      </c>
      <c r="K185" s="80">
        <f t="shared" si="10"/>
        <v>52.140913759712717</v>
      </c>
      <c r="L185" s="80">
        <f t="shared" si="10"/>
        <v>54.332639945356888</v>
      </c>
      <c r="M185" s="80">
        <f t="shared" si="10"/>
        <v>74.457565004944442</v>
      </c>
      <c r="N185" s="80">
        <f t="shared" si="10"/>
        <v>71.672022592267993</v>
      </c>
      <c r="O185" s="80">
        <f t="shared" si="9"/>
        <v>62.437949863489699</v>
      </c>
      <c r="P185" s="80">
        <f t="shared" si="9"/>
        <v>66.597466172652034</v>
      </c>
    </row>
    <row r="186" spans="1:16">
      <c r="A186" s="10" t="s">
        <v>179</v>
      </c>
      <c r="B186" s="90" t="s">
        <v>70</v>
      </c>
      <c r="C186" s="80"/>
      <c r="D186" s="80"/>
      <c r="E186" s="80"/>
      <c r="F186" s="80">
        <f t="shared" si="10"/>
        <v>61.226689662606447</v>
      </c>
      <c r="G186" s="80">
        <f t="shared" si="10"/>
        <v>67.322216752292107</v>
      </c>
      <c r="H186" s="80">
        <f t="shared" si="10"/>
        <v>59.28487618106589</v>
      </c>
      <c r="I186" s="80">
        <f t="shared" si="10"/>
        <v>70.223018621207345</v>
      </c>
      <c r="J186" s="80">
        <f t="shared" si="10"/>
        <v>52.457765537632483</v>
      </c>
      <c r="K186" s="80">
        <f t="shared" si="10"/>
        <v>51.356839868589219</v>
      </c>
      <c r="L186" s="80">
        <f t="shared" si="10"/>
        <v>48.511285665497219</v>
      </c>
      <c r="M186" s="80">
        <f t="shared" si="10"/>
        <v>48.474977216760706</v>
      </c>
      <c r="N186" s="80">
        <f t="shared" si="10"/>
        <v>52.58545135845749</v>
      </c>
      <c r="O186" s="80">
        <f t="shared" si="9"/>
        <v>42.271655497642094</v>
      </c>
      <c r="P186" s="80">
        <f t="shared" si="9"/>
        <v>55.14414366791452</v>
      </c>
    </row>
    <row r="187" spans="1:16">
      <c r="A187" s="10" t="s">
        <v>179</v>
      </c>
      <c r="B187" s="90" t="s">
        <v>69</v>
      </c>
      <c r="C187" s="80"/>
      <c r="D187" s="80"/>
      <c r="E187" s="80"/>
      <c r="F187" s="80">
        <f t="shared" si="10"/>
        <v>17.678128705400454</v>
      </c>
      <c r="G187" s="80">
        <f t="shared" si="10"/>
        <v>31.136525247935108</v>
      </c>
      <c r="H187" s="80">
        <f t="shared" si="10"/>
        <v>21.820128038864532</v>
      </c>
      <c r="I187" s="80">
        <f t="shared" si="10"/>
        <v>27.443478541621264</v>
      </c>
      <c r="J187" s="80">
        <f t="shared" si="10"/>
        <v>32.189992489001753</v>
      </c>
      <c r="K187" s="80">
        <f t="shared" si="10"/>
        <v>22.346105897019736</v>
      </c>
      <c r="L187" s="80">
        <f t="shared" si="10"/>
        <v>25.225868546058557</v>
      </c>
      <c r="M187" s="80">
        <f t="shared" si="10"/>
        <v>23.267989064045139</v>
      </c>
      <c r="N187" s="80">
        <f t="shared" si="10"/>
        <v>12.854221443178499</v>
      </c>
      <c r="O187" s="80">
        <f t="shared" si="9"/>
        <v>12.797840655249441</v>
      </c>
      <c r="P187" s="80">
        <f t="shared" si="9"/>
        <v>22.626318934184244</v>
      </c>
    </row>
    <row r="188" spans="1:16">
      <c r="A188" s="18"/>
      <c r="B188" s="7"/>
      <c r="C188" s="34"/>
      <c r="D188" s="34"/>
      <c r="E188" s="34"/>
      <c r="F188" s="34">
        <f>SUM(F184:F187)</f>
        <v>212.13754446480544</v>
      </c>
      <c r="G188" s="34">
        <f t="shared" ref="G188:O188" si="11">SUM(G184:G187)</f>
        <v>237.7315779065315</v>
      </c>
      <c r="H188" s="34">
        <f t="shared" si="11"/>
        <v>210.37897033697692</v>
      </c>
      <c r="I188" s="34">
        <f t="shared" si="11"/>
        <v>248.20204857495705</v>
      </c>
      <c r="J188" s="34">
        <f t="shared" si="11"/>
        <v>203.07513780098637</v>
      </c>
      <c r="K188" s="34">
        <f t="shared" si="11"/>
        <v>184.25736441402236</v>
      </c>
      <c r="L188" s="34">
        <f t="shared" si="11"/>
        <v>178.13344096370579</v>
      </c>
      <c r="M188" s="34">
        <f t="shared" si="11"/>
        <v>186.91951214782927</v>
      </c>
      <c r="N188" s="34">
        <f t="shared" si="11"/>
        <v>193.98188723342096</v>
      </c>
      <c r="O188" s="34">
        <f t="shared" si="11"/>
        <v>177.61851576073465</v>
      </c>
      <c r="P188" s="80">
        <f>SUM(P184:P187)</f>
        <v>202.67575243523268</v>
      </c>
    </row>
    <row r="189" spans="1:16">
      <c r="A189" s="96" t="s">
        <v>80</v>
      </c>
      <c r="B189" s="95"/>
      <c r="C189" s="91"/>
      <c r="D189" s="91"/>
      <c r="E189" s="91"/>
      <c r="F189" s="237">
        <f>+F86</f>
        <v>264407</v>
      </c>
      <c r="G189" s="237">
        <f t="shared" ref="G189:N189" si="12">+G86</f>
        <v>272065</v>
      </c>
      <c r="H189" s="237">
        <f t="shared" si="12"/>
        <v>273258</v>
      </c>
      <c r="I189" s="237">
        <f t="shared" si="12"/>
        <v>279416</v>
      </c>
      <c r="J189" s="237">
        <f t="shared" si="12"/>
        <v>282602</v>
      </c>
      <c r="K189" s="237">
        <f t="shared" si="12"/>
        <v>286025</v>
      </c>
      <c r="L189" s="237">
        <f t="shared" si="12"/>
        <v>287980</v>
      </c>
      <c r="M189" s="237">
        <f t="shared" si="12"/>
        <v>290108</v>
      </c>
      <c r="N189" s="237">
        <f t="shared" si="12"/>
        <v>292134</v>
      </c>
      <c r="O189" s="237">
        <f>+O86</f>
        <v>287352</v>
      </c>
      <c r="P189" s="208">
        <f>SUM(F189:O189)</f>
        <v>2815347</v>
      </c>
    </row>
    <row r="190" spans="1:16">
      <c r="A190" s="10"/>
      <c r="B190" s="6" t="s">
        <v>9</v>
      </c>
      <c r="F190" s="237">
        <f>+F87</f>
        <v>645</v>
      </c>
      <c r="G190" s="237">
        <f t="shared" ref="G190:N190" si="13">+G87</f>
        <v>659</v>
      </c>
      <c r="H190" s="237">
        <f t="shared" si="13"/>
        <v>740</v>
      </c>
      <c r="I190" s="237">
        <f t="shared" si="13"/>
        <v>707</v>
      </c>
      <c r="J190" s="237">
        <f t="shared" si="13"/>
        <v>713</v>
      </c>
      <c r="K190" s="237">
        <f t="shared" si="13"/>
        <v>690</v>
      </c>
      <c r="L190" s="237">
        <f t="shared" si="13"/>
        <v>676</v>
      </c>
      <c r="M190" s="237">
        <f t="shared" si="13"/>
        <v>671</v>
      </c>
      <c r="N190" s="237">
        <f t="shared" si="13"/>
        <v>716</v>
      </c>
      <c r="O190" s="237">
        <f>+O87</f>
        <v>703</v>
      </c>
      <c r="P190" s="208">
        <f>SUM(F190:O190)</f>
        <v>6920</v>
      </c>
    </row>
    <row r="191" spans="1:16">
      <c r="A191" s="10"/>
      <c r="B191" s="6" t="s">
        <v>15</v>
      </c>
      <c r="C191" s="66"/>
      <c r="D191" s="66"/>
      <c r="E191" s="66"/>
      <c r="F191" s="85">
        <f>+F190*100000/F189</f>
        <v>243.94210440722068</v>
      </c>
      <c r="G191" s="85">
        <f t="shared" ref="G191:O191" si="14">+G190*100000/G189</f>
        <v>242.22152794368992</v>
      </c>
      <c r="H191" s="85">
        <f t="shared" si="14"/>
        <v>270.80634418754437</v>
      </c>
      <c r="I191" s="85">
        <f t="shared" si="14"/>
        <v>253.02774357946575</v>
      </c>
      <c r="J191" s="85">
        <f t="shared" si="14"/>
        <v>252.2982852209114</v>
      </c>
      <c r="K191" s="85">
        <f t="shared" si="14"/>
        <v>241.23765405121929</v>
      </c>
      <c r="L191" s="85">
        <f t="shared" si="14"/>
        <v>234.73852350857698</v>
      </c>
      <c r="M191" s="85">
        <f t="shared" si="14"/>
        <v>231.29317357673693</v>
      </c>
      <c r="N191" s="85">
        <f t="shared" si="14"/>
        <v>245.0930052647073</v>
      </c>
      <c r="O191" s="85">
        <f t="shared" si="14"/>
        <v>244.6476795010997</v>
      </c>
      <c r="P191" s="85">
        <f>+P190*100000/P189</f>
        <v>245.79563371761989</v>
      </c>
    </row>
    <row r="192" spans="1:16">
      <c r="A192" s="10"/>
      <c r="B192" s="65" t="s">
        <v>23</v>
      </c>
      <c r="C192" s="66"/>
      <c r="D192" s="66"/>
      <c r="E192" s="66"/>
      <c r="F192" s="66"/>
      <c r="G192" s="66"/>
      <c r="H192" s="66"/>
      <c r="I192" s="66"/>
      <c r="J192" s="66"/>
      <c r="K192" s="66"/>
      <c r="L192" s="66"/>
      <c r="M192" s="66"/>
      <c r="N192" s="66"/>
      <c r="O192" s="66"/>
    </row>
    <row r="193" spans="1:16">
      <c r="A193" s="10"/>
      <c r="B193" s="90" t="s">
        <v>71</v>
      </c>
      <c r="C193" s="80"/>
      <c r="D193" s="80"/>
      <c r="E193" s="80"/>
      <c r="F193" s="80">
        <f>+F90*F$87/100</f>
        <v>179</v>
      </c>
      <c r="G193" s="80">
        <f t="shared" ref="G193:N193" si="15">+G90*G$87/100</f>
        <v>164</v>
      </c>
      <c r="H193" s="80">
        <f t="shared" si="15"/>
        <v>162</v>
      </c>
      <c r="I193" s="80">
        <f t="shared" si="15"/>
        <v>198</v>
      </c>
      <c r="J193" s="80">
        <f t="shared" si="15"/>
        <v>192</v>
      </c>
      <c r="K193" s="80">
        <f t="shared" si="15"/>
        <v>221.99999999999997</v>
      </c>
      <c r="L193" s="80">
        <f t="shared" si="15"/>
        <v>195</v>
      </c>
      <c r="M193" s="80">
        <f t="shared" si="15"/>
        <v>220</v>
      </c>
      <c r="N193" s="80">
        <f t="shared" si="15"/>
        <v>201</v>
      </c>
      <c r="O193" s="80">
        <f>+O90*O$87/100</f>
        <v>186</v>
      </c>
      <c r="P193" s="270">
        <f>SUM(F193:O193)</f>
        <v>1919</v>
      </c>
    </row>
    <row r="194" spans="1:16">
      <c r="A194" s="10"/>
      <c r="B194" s="90" t="s">
        <v>72</v>
      </c>
      <c r="C194" s="80"/>
      <c r="D194" s="80"/>
      <c r="E194" s="80"/>
      <c r="F194" s="80">
        <f t="shared" ref="F194:N196" si="16">+F91*F$87/100</f>
        <v>216</v>
      </c>
      <c r="G194" s="80">
        <f t="shared" si="16"/>
        <v>188</v>
      </c>
      <c r="H194" s="80">
        <f t="shared" si="16"/>
        <v>273.99999999999994</v>
      </c>
      <c r="I194" s="80">
        <f t="shared" si="16"/>
        <v>193</v>
      </c>
      <c r="J194" s="80">
        <f t="shared" si="16"/>
        <v>269</v>
      </c>
      <c r="K194" s="80">
        <f t="shared" si="16"/>
        <v>199</v>
      </c>
      <c r="L194" s="80">
        <f t="shared" si="16"/>
        <v>214</v>
      </c>
      <c r="M194" s="80">
        <f t="shared" si="16"/>
        <v>246</v>
      </c>
      <c r="N194" s="80">
        <f t="shared" si="16"/>
        <v>269.99999999999994</v>
      </c>
      <c r="O194" s="80">
        <f>+O91*O$87/100</f>
        <v>298</v>
      </c>
      <c r="P194" s="270">
        <f>SUM(F194:O194)</f>
        <v>2367</v>
      </c>
    </row>
    <row r="195" spans="1:16">
      <c r="A195" s="10"/>
      <c r="B195" s="90" t="s">
        <v>70</v>
      </c>
      <c r="C195" s="80"/>
      <c r="D195" s="80"/>
      <c r="E195" s="80"/>
      <c r="F195" s="80">
        <f t="shared" si="16"/>
        <v>190</v>
      </c>
      <c r="G195" s="80">
        <f t="shared" si="16"/>
        <v>222</v>
      </c>
      <c r="H195" s="80">
        <f t="shared" si="16"/>
        <v>202</v>
      </c>
      <c r="I195" s="80">
        <f t="shared" si="16"/>
        <v>218</v>
      </c>
      <c r="J195" s="80">
        <f t="shared" si="16"/>
        <v>147</v>
      </c>
      <c r="K195" s="80">
        <f t="shared" si="16"/>
        <v>176</v>
      </c>
      <c r="L195" s="80">
        <f t="shared" si="16"/>
        <v>166</v>
      </c>
      <c r="M195" s="80">
        <f t="shared" si="16"/>
        <v>121</v>
      </c>
      <c r="N195" s="80">
        <f t="shared" si="16"/>
        <v>113</v>
      </c>
      <c r="O195" s="80">
        <f>+O92*O$87/100</f>
        <v>95</v>
      </c>
      <c r="P195" s="270">
        <f>SUM(F195:O195)</f>
        <v>1650</v>
      </c>
    </row>
    <row r="196" spans="1:16">
      <c r="A196" s="10"/>
      <c r="B196" s="90" t="s">
        <v>69</v>
      </c>
      <c r="C196" s="80"/>
      <c r="D196" s="80"/>
      <c r="E196" s="80"/>
      <c r="F196" s="80">
        <f t="shared" si="16"/>
        <v>60</v>
      </c>
      <c r="G196" s="80">
        <f t="shared" si="16"/>
        <v>85</v>
      </c>
      <c r="H196" s="80">
        <f t="shared" si="16"/>
        <v>102</v>
      </c>
      <c r="I196" s="80">
        <f t="shared" si="16"/>
        <v>98</v>
      </c>
      <c r="J196" s="80">
        <f t="shared" si="16"/>
        <v>105</v>
      </c>
      <c r="K196" s="80">
        <f t="shared" si="16"/>
        <v>93</v>
      </c>
      <c r="L196" s="80">
        <f t="shared" si="16"/>
        <v>101</v>
      </c>
      <c r="M196" s="80">
        <f t="shared" si="16"/>
        <v>84</v>
      </c>
      <c r="N196" s="80">
        <f t="shared" si="16"/>
        <v>132</v>
      </c>
      <c r="O196" s="80">
        <f>+O93*O$87/100</f>
        <v>124</v>
      </c>
      <c r="P196" s="270">
        <f>SUM(F196:O196)</f>
        <v>984</v>
      </c>
    </row>
    <row r="197" spans="1:16">
      <c r="A197" s="10"/>
      <c r="B197" s="90"/>
      <c r="C197" s="80"/>
      <c r="D197" s="80"/>
      <c r="E197" s="80"/>
      <c r="F197" s="80">
        <f>+F193*100000/F$189</f>
        <v>67.698661533166671</v>
      </c>
      <c r="G197" s="80">
        <f t="shared" ref="G197:N197" si="17">+G193*100000/G$189</f>
        <v>60.279712568687629</v>
      </c>
      <c r="H197" s="80">
        <f t="shared" si="17"/>
        <v>59.284632105921879</v>
      </c>
      <c r="I197" s="80">
        <f t="shared" si="17"/>
        <v>70.862083774730152</v>
      </c>
      <c r="J197" s="80">
        <f t="shared" si="17"/>
        <v>67.940071195532937</v>
      </c>
      <c r="K197" s="80">
        <f t="shared" si="17"/>
        <v>77.615593042566189</v>
      </c>
      <c r="L197" s="80">
        <f t="shared" si="17"/>
        <v>67.713035627474127</v>
      </c>
      <c r="M197" s="80">
        <f t="shared" si="17"/>
        <v>75.833827402208826</v>
      </c>
      <c r="N197" s="80">
        <f t="shared" si="17"/>
        <v>68.804041980734866</v>
      </c>
      <c r="O197" s="80">
        <f t="shared" ref="O197:P200" si="18">+O193*100000/O$189</f>
        <v>64.728973523761795</v>
      </c>
      <c r="P197" s="80">
        <f t="shared" si="18"/>
        <v>68.16211287631684</v>
      </c>
    </row>
    <row r="198" spans="1:16">
      <c r="A198" s="10"/>
      <c r="B198" s="90"/>
      <c r="C198" s="80"/>
      <c r="D198" s="80"/>
      <c r="E198" s="80"/>
      <c r="F198" s="80">
        <f t="shared" ref="F198:N200" si="19">+F194*100000/F$189</f>
        <v>81.692239615441352</v>
      </c>
      <c r="G198" s="80">
        <f t="shared" si="19"/>
        <v>69.101133920202898</v>
      </c>
      <c r="H198" s="80">
        <f t="shared" si="19"/>
        <v>100.27153825322586</v>
      </c>
      <c r="I198" s="80">
        <f t="shared" si="19"/>
        <v>69.072637214762224</v>
      </c>
      <c r="J198" s="80">
        <f t="shared" si="19"/>
        <v>95.186870581241465</v>
      </c>
      <c r="K198" s="80">
        <f t="shared" si="19"/>
        <v>69.57433790752556</v>
      </c>
      <c r="L198" s="80">
        <f t="shared" si="19"/>
        <v>74.310716021945964</v>
      </c>
      <c r="M198" s="80">
        <f t="shared" si="19"/>
        <v>84.796007004288057</v>
      </c>
      <c r="N198" s="80">
        <f t="shared" si="19"/>
        <v>92.423339974121433</v>
      </c>
      <c r="O198" s="80">
        <f t="shared" si="18"/>
        <v>103.70555973161837</v>
      </c>
      <c r="P198" s="80">
        <f t="shared" si="18"/>
        <v>84.074893787515364</v>
      </c>
    </row>
    <row r="199" spans="1:16">
      <c r="A199" s="10"/>
      <c r="B199" s="90"/>
      <c r="C199" s="80"/>
      <c r="D199" s="80"/>
      <c r="E199" s="80"/>
      <c r="F199" s="80">
        <f t="shared" si="19"/>
        <v>71.858914476545635</v>
      </c>
      <c r="G199" s="80">
        <f t="shared" si="19"/>
        <v>81.598147501516181</v>
      </c>
      <c r="H199" s="80">
        <f t="shared" si="19"/>
        <v>73.922812872816166</v>
      </c>
      <c r="I199" s="80">
        <f t="shared" si="19"/>
        <v>78.019870014601878</v>
      </c>
      <c r="J199" s="80">
        <f t="shared" si="19"/>
        <v>52.016617009079908</v>
      </c>
      <c r="K199" s="80">
        <f t="shared" si="19"/>
        <v>61.533082772484924</v>
      </c>
      <c r="L199" s="80">
        <f t="shared" si="19"/>
        <v>57.642891867490796</v>
      </c>
      <c r="M199" s="80">
        <f t="shared" si="19"/>
        <v>41.708605071214855</v>
      </c>
      <c r="N199" s="80">
        <f t="shared" si="19"/>
        <v>38.68087932250269</v>
      </c>
      <c r="O199" s="80">
        <f t="shared" si="18"/>
        <v>33.060497229878337</v>
      </c>
      <c r="P199" s="80">
        <f t="shared" si="18"/>
        <v>58.607340409548094</v>
      </c>
    </row>
    <row r="200" spans="1:16">
      <c r="A200" s="10"/>
      <c r="B200" s="90"/>
      <c r="C200" s="80"/>
      <c r="D200" s="80"/>
      <c r="E200" s="80"/>
      <c r="F200" s="80">
        <f t="shared" si="19"/>
        <v>22.692288782067042</v>
      </c>
      <c r="G200" s="80">
        <f t="shared" si="19"/>
        <v>31.242533953283221</v>
      </c>
      <c r="H200" s="80">
        <f t="shared" si="19"/>
        <v>37.327360955580438</v>
      </c>
      <c r="I200" s="80">
        <f t="shared" si="19"/>
        <v>35.073152575371488</v>
      </c>
      <c r="J200" s="80">
        <f t="shared" si="19"/>
        <v>37.154726435057079</v>
      </c>
      <c r="K200" s="80">
        <f t="shared" si="19"/>
        <v>32.514640328642599</v>
      </c>
      <c r="L200" s="80">
        <f t="shared" si="19"/>
        <v>35.071879991666087</v>
      </c>
      <c r="M200" s="80">
        <f t="shared" si="19"/>
        <v>28.954734099025192</v>
      </c>
      <c r="N200" s="80">
        <f t="shared" si="19"/>
        <v>45.18474398734827</v>
      </c>
      <c r="O200" s="80">
        <f t="shared" si="18"/>
        <v>43.152649015841199</v>
      </c>
      <c r="P200" s="80">
        <f t="shared" si="18"/>
        <v>34.951286644239588</v>
      </c>
    </row>
    <row r="201" spans="1:16">
      <c r="A201" s="18"/>
      <c r="B201" s="7"/>
      <c r="C201" s="34"/>
      <c r="D201" s="34"/>
      <c r="E201" s="34"/>
      <c r="F201" s="34">
        <f>SUM(F197:F200)</f>
        <v>243.94210440722068</v>
      </c>
      <c r="G201" s="34">
        <f t="shared" ref="G201:O201" si="20">SUM(G197:G200)</f>
        <v>242.22152794368992</v>
      </c>
      <c r="H201" s="34">
        <f t="shared" si="20"/>
        <v>270.80634418754431</v>
      </c>
      <c r="I201" s="34">
        <f t="shared" si="20"/>
        <v>253.02774357946575</v>
      </c>
      <c r="J201" s="34">
        <f t="shared" si="20"/>
        <v>252.2982852209114</v>
      </c>
      <c r="K201" s="34">
        <f t="shared" si="20"/>
        <v>241.23765405121929</v>
      </c>
      <c r="L201" s="34">
        <f t="shared" si="20"/>
        <v>234.73852350857698</v>
      </c>
      <c r="M201" s="34">
        <f t="shared" si="20"/>
        <v>231.29317357673693</v>
      </c>
      <c r="N201" s="34">
        <f t="shared" si="20"/>
        <v>245.09300526470724</v>
      </c>
      <c r="O201" s="34">
        <f t="shared" si="20"/>
        <v>244.6476795010997</v>
      </c>
      <c r="P201" s="80">
        <f>SUM(P197:P200)</f>
        <v>245.79563371761989</v>
      </c>
    </row>
    <row r="202" spans="1:16">
      <c r="A202" s="96" t="s">
        <v>83</v>
      </c>
      <c r="B202" s="95"/>
      <c r="C202" s="91"/>
      <c r="D202" s="91"/>
      <c r="E202" s="91"/>
      <c r="F202" s="237">
        <v>159630</v>
      </c>
      <c r="G202" s="237">
        <v>164672</v>
      </c>
      <c r="H202" s="237">
        <v>165492</v>
      </c>
      <c r="I202" s="237">
        <v>168668</v>
      </c>
      <c r="J202" s="237">
        <v>170663</v>
      </c>
      <c r="K202" s="237">
        <v>172100</v>
      </c>
      <c r="L202" s="234">
        <v>173203</v>
      </c>
      <c r="M202" s="232">
        <v>174009</v>
      </c>
      <c r="N202" s="232">
        <v>173664</v>
      </c>
      <c r="O202" s="232">
        <v>173664</v>
      </c>
      <c r="P202" s="208">
        <f>SUM(F202:O202)</f>
        <v>1695765</v>
      </c>
    </row>
    <row r="203" spans="1:16">
      <c r="A203" s="10"/>
      <c r="B203" s="6" t="s">
        <v>9</v>
      </c>
      <c r="F203">
        <v>442</v>
      </c>
      <c r="G203">
        <v>486</v>
      </c>
      <c r="H203">
        <v>510</v>
      </c>
      <c r="I203">
        <v>496</v>
      </c>
      <c r="J203">
        <v>493</v>
      </c>
      <c r="K203">
        <v>426</v>
      </c>
      <c r="L203">
        <v>355</v>
      </c>
      <c r="M203">
        <v>405</v>
      </c>
      <c r="N203">
        <v>391</v>
      </c>
      <c r="O203">
        <v>391</v>
      </c>
      <c r="P203">
        <f>SUM(F203:O203)</f>
        <v>4395</v>
      </c>
    </row>
    <row r="204" spans="1:16">
      <c r="A204" s="10"/>
      <c r="B204" s="6" t="s">
        <v>15</v>
      </c>
      <c r="C204" s="66"/>
      <c r="D204" s="66"/>
      <c r="E204" s="66"/>
      <c r="F204" s="80">
        <v>276.89030883919065</v>
      </c>
      <c r="G204" s="80">
        <v>295.13214146910224</v>
      </c>
      <c r="H204" s="80">
        <v>308.17199622942496</v>
      </c>
      <c r="I204" s="81">
        <v>294.06882159034313</v>
      </c>
      <c r="J204" s="81">
        <v>288.87339376431913</v>
      </c>
      <c r="K204" s="81">
        <v>247.53050552004649</v>
      </c>
      <c r="L204" s="81">
        <v>204.96180782088069</v>
      </c>
      <c r="M204" s="81">
        <v>232.74658207334105</v>
      </c>
      <c r="N204" s="81">
        <v>225.14741109268473</v>
      </c>
      <c r="O204" s="81">
        <v>225.14741109268473</v>
      </c>
      <c r="P204" s="85">
        <f>+P203*100000/P202</f>
        <v>259.17506258237432</v>
      </c>
    </row>
    <row r="205" spans="1:16">
      <c r="A205" s="10"/>
      <c r="B205" s="65" t="s">
        <v>23</v>
      </c>
      <c r="C205" s="66"/>
      <c r="D205" s="66"/>
      <c r="E205" s="66"/>
      <c r="F205" s="66"/>
      <c r="G205" s="66"/>
      <c r="H205" s="66"/>
      <c r="I205" s="67"/>
      <c r="J205" s="67"/>
      <c r="K205" s="67"/>
      <c r="L205" s="67"/>
      <c r="M205" s="67"/>
      <c r="N205" s="67"/>
      <c r="O205" s="67"/>
    </row>
    <row r="206" spans="1:16">
      <c r="A206" s="10"/>
      <c r="B206" s="90" t="s">
        <v>71</v>
      </c>
      <c r="C206" s="80"/>
      <c r="D206" s="80"/>
      <c r="E206" s="80"/>
      <c r="F206" s="80">
        <f>+F99*F$96/100</f>
        <v>131</v>
      </c>
      <c r="G206" s="80">
        <f t="shared" ref="G206:N206" si="21">+G99*G$96/100</f>
        <v>136</v>
      </c>
      <c r="H206" s="80">
        <f t="shared" si="21"/>
        <v>96</v>
      </c>
      <c r="I206" s="80">
        <f t="shared" si="21"/>
        <v>89</v>
      </c>
      <c r="J206" s="80">
        <f t="shared" si="21"/>
        <v>105</v>
      </c>
      <c r="K206" s="80">
        <f t="shared" si="21"/>
        <v>106</v>
      </c>
      <c r="L206" s="80">
        <f t="shared" si="21"/>
        <v>94</v>
      </c>
      <c r="M206" s="80">
        <f t="shared" si="21"/>
        <v>88</v>
      </c>
      <c r="N206" s="80">
        <f t="shared" si="21"/>
        <v>79</v>
      </c>
      <c r="O206" s="80">
        <f>+O99*O$96/100</f>
        <v>105</v>
      </c>
      <c r="P206" s="270">
        <f>SUM(F206:O206)</f>
        <v>1029</v>
      </c>
    </row>
    <row r="207" spans="1:16">
      <c r="A207" s="10"/>
      <c r="B207" s="90" t="s">
        <v>72</v>
      </c>
      <c r="C207" s="80"/>
      <c r="D207" s="80"/>
      <c r="E207" s="80"/>
      <c r="F207" s="80">
        <f t="shared" ref="F207:N209" si="22">+F100*F$96/100</f>
        <v>161.99999999999997</v>
      </c>
      <c r="G207" s="80">
        <f t="shared" si="22"/>
        <v>88</v>
      </c>
      <c r="H207" s="80">
        <f t="shared" si="22"/>
        <v>88</v>
      </c>
      <c r="I207" s="80">
        <f t="shared" si="22"/>
        <v>75</v>
      </c>
      <c r="J207" s="80">
        <f t="shared" si="22"/>
        <v>85</v>
      </c>
      <c r="K207" s="80">
        <f t="shared" si="22"/>
        <v>66</v>
      </c>
      <c r="L207" s="80">
        <f t="shared" si="22"/>
        <v>74.999999999999986</v>
      </c>
      <c r="M207" s="80">
        <f t="shared" si="22"/>
        <v>78</v>
      </c>
      <c r="N207" s="80">
        <f t="shared" si="22"/>
        <v>94</v>
      </c>
      <c r="O207" s="80">
        <f>+O100*O$96/100</f>
        <v>97</v>
      </c>
      <c r="P207" s="270">
        <f>SUM(F207:O207)</f>
        <v>908</v>
      </c>
    </row>
    <row r="208" spans="1:16">
      <c r="A208" s="10"/>
      <c r="B208" s="90" t="s">
        <v>70</v>
      </c>
      <c r="C208" s="80"/>
      <c r="D208" s="80"/>
      <c r="E208" s="80"/>
      <c r="F208" s="80">
        <f t="shared" si="22"/>
        <v>92</v>
      </c>
      <c r="G208" s="80">
        <f t="shared" si="22"/>
        <v>171</v>
      </c>
      <c r="H208" s="80">
        <f t="shared" si="22"/>
        <v>241</v>
      </c>
      <c r="I208" s="80">
        <f t="shared" si="22"/>
        <v>244</v>
      </c>
      <c r="J208" s="80">
        <f t="shared" si="22"/>
        <v>216</v>
      </c>
      <c r="K208" s="80">
        <f t="shared" si="22"/>
        <v>183</v>
      </c>
      <c r="L208" s="80">
        <f t="shared" si="22"/>
        <v>132</v>
      </c>
      <c r="M208" s="80">
        <f t="shared" si="22"/>
        <v>168</v>
      </c>
      <c r="N208" s="80">
        <f t="shared" si="22"/>
        <v>136.99999999999997</v>
      </c>
      <c r="O208" s="80">
        <f>+O101*O$96/100</f>
        <v>149</v>
      </c>
      <c r="P208" s="270">
        <f>SUM(F208:O208)</f>
        <v>1733</v>
      </c>
    </row>
    <row r="209" spans="1:16">
      <c r="A209" s="10"/>
      <c r="B209" s="90" t="s">
        <v>69</v>
      </c>
      <c r="C209" s="80"/>
      <c r="D209" s="80"/>
      <c r="E209" s="80"/>
      <c r="F209" s="80">
        <f t="shared" si="22"/>
        <v>57</v>
      </c>
      <c r="G209" s="80">
        <f t="shared" si="22"/>
        <v>91</v>
      </c>
      <c r="H209" s="80">
        <f t="shared" si="22"/>
        <v>85</v>
      </c>
      <c r="I209" s="80">
        <f t="shared" si="22"/>
        <v>88</v>
      </c>
      <c r="J209" s="80">
        <f t="shared" si="22"/>
        <v>87</v>
      </c>
      <c r="K209" s="80">
        <f t="shared" si="22"/>
        <v>71.000000000000014</v>
      </c>
      <c r="L209" s="80">
        <f t="shared" si="22"/>
        <v>54</v>
      </c>
      <c r="M209" s="80">
        <f t="shared" si="22"/>
        <v>71</v>
      </c>
      <c r="N209" s="80">
        <f t="shared" si="22"/>
        <v>63</v>
      </c>
      <c r="O209" s="80">
        <f>+O102*O$96/100</f>
        <v>95</v>
      </c>
      <c r="P209" s="270">
        <f>SUM(F209:O209)</f>
        <v>762</v>
      </c>
    </row>
    <row r="210" spans="1:16">
      <c r="A210" s="10"/>
      <c r="B210" s="90"/>
      <c r="C210" s="80"/>
      <c r="D210" s="80"/>
      <c r="E210" s="80"/>
      <c r="F210" s="80">
        <f>+F206*100000/F$202</f>
        <v>82.064774791705815</v>
      </c>
      <c r="G210" s="80">
        <f t="shared" ref="G210:N210" si="23">+G206*100000/G$202</f>
        <v>82.588418188884575</v>
      </c>
      <c r="H210" s="80">
        <f t="shared" si="23"/>
        <v>58.008846349068236</v>
      </c>
      <c r="I210" s="80">
        <f t="shared" si="23"/>
        <v>52.766381293428509</v>
      </c>
      <c r="J210" s="80">
        <f t="shared" si="23"/>
        <v>61.524759321001035</v>
      </c>
      <c r="K210" s="80">
        <f t="shared" si="23"/>
        <v>61.592097617664152</v>
      </c>
      <c r="L210" s="80">
        <f t="shared" si="23"/>
        <v>54.271577282148691</v>
      </c>
      <c r="M210" s="80">
        <f t="shared" si="23"/>
        <v>50.572096845565461</v>
      </c>
      <c r="N210" s="80">
        <f t="shared" si="23"/>
        <v>45.490141883176712</v>
      </c>
      <c r="O210" s="80">
        <f t="shared" ref="O210:P213" si="24">+O206*100000/O$202</f>
        <v>60.461580983969043</v>
      </c>
      <c r="P210" s="80">
        <f t="shared" si="24"/>
        <v>60.680577792323817</v>
      </c>
    </row>
    <row r="211" spans="1:16">
      <c r="A211" s="10"/>
      <c r="B211" s="90"/>
      <c r="C211" s="80"/>
      <c r="D211" s="80"/>
      <c r="E211" s="80"/>
      <c r="F211" s="80">
        <f t="shared" ref="F211:N213" si="25">+F207*100000/F$202</f>
        <v>101.48468333020107</v>
      </c>
      <c r="G211" s="80">
        <f t="shared" si="25"/>
        <v>53.439564710454725</v>
      </c>
      <c r="H211" s="80">
        <f t="shared" si="25"/>
        <v>53.17477581997921</v>
      </c>
      <c r="I211" s="80">
        <f t="shared" si="25"/>
        <v>44.466051651765596</v>
      </c>
      <c r="J211" s="80">
        <f t="shared" si="25"/>
        <v>49.80575754557227</v>
      </c>
      <c r="K211" s="80">
        <f t="shared" si="25"/>
        <v>38.349796629866354</v>
      </c>
      <c r="L211" s="80">
        <f t="shared" si="25"/>
        <v>43.301790384693092</v>
      </c>
      <c r="M211" s="80">
        <f t="shared" si="25"/>
        <v>44.825267658569388</v>
      </c>
      <c r="N211" s="80">
        <f t="shared" si="25"/>
        <v>54.127510595172289</v>
      </c>
      <c r="O211" s="80">
        <f t="shared" si="24"/>
        <v>55.854984337571402</v>
      </c>
      <c r="P211" s="80">
        <f t="shared" si="24"/>
        <v>53.545155136472331</v>
      </c>
    </row>
    <row r="212" spans="1:16">
      <c r="A212" s="10"/>
      <c r="B212" s="90"/>
      <c r="C212" s="80"/>
      <c r="D212" s="80"/>
      <c r="E212" s="80"/>
      <c r="F212" s="80">
        <f t="shared" si="25"/>
        <v>57.633276952953707</v>
      </c>
      <c r="G212" s="80">
        <f t="shared" si="25"/>
        <v>103.84279051690633</v>
      </c>
      <c r="H212" s="80">
        <f t="shared" si="25"/>
        <v>145.62637468880672</v>
      </c>
      <c r="I212" s="80">
        <f t="shared" si="25"/>
        <v>144.66288804041073</v>
      </c>
      <c r="J212" s="80">
        <f t="shared" si="25"/>
        <v>126.5652191746307</v>
      </c>
      <c r="K212" s="80">
        <f t="shared" si="25"/>
        <v>106.33352701917489</v>
      </c>
      <c r="L212" s="80">
        <f t="shared" si="25"/>
        <v>76.211151077059867</v>
      </c>
      <c r="M212" s="80">
        <f t="shared" si="25"/>
        <v>96.546730341534058</v>
      </c>
      <c r="N212" s="80">
        <f t="shared" si="25"/>
        <v>78.887967569559592</v>
      </c>
      <c r="O212" s="80">
        <f t="shared" si="24"/>
        <v>85.797862539156071</v>
      </c>
      <c r="P212" s="80">
        <f t="shared" si="24"/>
        <v>102.19576415364158</v>
      </c>
    </row>
    <row r="213" spans="1:16">
      <c r="A213" s="10"/>
      <c r="B213" s="90"/>
      <c r="C213" s="80"/>
      <c r="D213" s="80"/>
      <c r="E213" s="80"/>
      <c r="F213" s="80">
        <f t="shared" si="25"/>
        <v>35.707573764330014</v>
      </c>
      <c r="G213" s="80">
        <f t="shared" si="25"/>
        <v>55.261368052856589</v>
      </c>
      <c r="H213" s="80">
        <f t="shared" si="25"/>
        <v>51.361999371570832</v>
      </c>
      <c r="I213" s="80">
        <f t="shared" si="25"/>
        <v>52.173500604738301</v>
      </c>
      <c r="J213" s="80">
        <f t="shared" si="25"/>
        <v>50.977657723115144</v>
      </c>
      <c r="K213" s="80">
        <f t="shared" si="25"/>
        <v>41.255084253341089</v>
      </c>
      <c r="L213" s="80">
        <f t="shared" si="25"/>
        <v>31.177289076979037</v>
      </c>
      <c r="M213" s="80">
        <f t="shared" si="25"/>
        <v>40.802487227672131</v>
      </c>
      <c r="N213" s="80">
        <f t="shared" si="25"/>
        <v>36.276948590381423</v>
      </c>
      <c r="O213" s="80">
        <f t="shared" si="24"/>
        <v>54.703335175971993</v>
      </c>
      <c r="P213" s="80">
        <f t="shared" si="24"/>
        <v>44.935471601312685</v>
      </c>
    </row>
    <row r="214" spans="1:16">
      <c r="A214" s="18"/>
      <c r="B214" s="7"/>
      <c r="C214" s="34"/>
      <c r="D214" s="34"/>
      <c r="E214" s="34"/>
      <c r="F214" s="34">
        <f>SUM(F210:F213)</f>
        <v>276.8903088391906</v>
      </c>
      <c r="G214" s="34">
        <f t="shared" ref="G214:O214" si="26">SUM(G210:G213)</f>
        <v>295.13214146910224</v>
      </c>
      <c r="H214" s="34">
        <f t="shared" si="26"/>
        <v>308.17199622942502</v>
      </c>
      <c r="I214" s="34">
        <f t="shared" si="26"/>
        <v>294.06882159034313</v>
      </c>
      <c r="J214" s="34">
        <f t="shared" si="26"/>
        <v>288.87339376431913</v>
      </c>
      <c r="K214" s="34">
        <f t="shared" si="26"/>
        <v>247.53050552004649</v>
      </c>
      <c r="L214" s="34">
        <f t="shared" si="26"/>
        <v>204.96180782088069</v>
      </c>
      <c r="M214" s="34">
        <f t="shared" si="26"/>
        <v>232.74658207334107</v>
      </c>
      <c r="N214" s="34">
        <f t="shared" si="26"/>
        <v>214.78256863829</v>
      </c>
      <c r="O214" s="34">
        <f t="shared" si="26"/>
        <v>256.81776303666851</v>
      </c>
      <c r="P214" s="80">
        <f>SUM(P210:P213)</f>
        <v>261.35696868375044</v>
      </c>
    </row>
    <row r="215" spans="1:16">
      <c r="A215" s="96" t="s">
        <v>82</v>
      </c>
      <c r="B215" s="95"/>
      <c r="C215" s="91"/>
      <c r="D215" s="91"/>
      <c r="E215" s="91"/>
      <c r="F215" s="237">
        <v>69894</v>
      </c>
      <c r="G215" s="237">
        <v>71045</v>
      </c>
      <c r="H215" s="237">
        <v>72167</v>
      </c>
      <c r="I215" s="237">
        <v>73795</v>
      </c>
      <c r="J215" s="237">
        <v>74357</v>
      </c>
      <c r="K215" s="237">
        <v>74467</v>
      </c>
      <c r="L215" s="234">
        <v>74152</v>
      </c>
      <c r="M215" s="232">
        <v>73935</v>
      </c>
      <c r="N215" s="232">
        <v>73366</v>
      </c>
      <c r="O215" s="232">
        <v>73366</v>
      </c>
      <c r="P215" s="208">
        <f>SUM(F215:O215)</f>
        <v>730544</v>
      </c>
    </row>
    <row r="216" spans="1:16">
      <c r="A216" s="10"/>
      <c r="B216" s="6" t="s">
        <v>9</v>
      </c>
      <c r="F216">
        <v>188</v>
      </c>
      <c r="G216">
        <v>164</v>
      </c>
      <c r="H216">
        <v>161</v>
      </c>
      <c r="I216">
        <v>178</v>
      </c>
      <c r="J216">
        <v>165</v>
      </c>
      <c r="K216">
        <v>169</v>
      </c>
      <c r="L216">
        <v>181</v>
      </c>
      <c r="M216">
        <v>202</v>
      </c>
      <c r="N216">
        <v>159</v>
      </c>
      <c r="O216">
        <v>159</v>
      </c>
      <c r="P216">
        <f>SUM(F216:O216)</f>
        <v>1726</v>
      </c>
    </row>
    <row r="217" spans="1:16">
      <c r="A217" s="10"/>
      <c r="B217" s="6" t="s">
        <v>15</v>
      </c>
      <c r="C217" s="66"/>
      <c r="D217" s="66"/>
      <c r="E217" s="66"/>
      <c r="F217" s="80">
        <v>268.97873923369673</v>
      </c>
      <c r="G217" s="80">
        <v>230.83960869871208</v>
      </c>
      <c r="H217" s="80">
        <v>223.09365776601493</v>
      </c>
      <c r="I217" s="81">
        <v>241.20875398062199</v>
      </c>
      <c r="J217" s="81">
        <v>221.90244361660638</v>
      </c>
      <c r="K217" s="81">
        <v>226.94616407267648</v>
      </c>
      <c r="L217" s="81">
        <v>244.09321393893623</v>
      </c>
      <c r="M217" s="81">
        <v>273.21295732738218</v>
      </c>
      <c r="N217" s="81">
        <v>216.72164217757543</v>
      </c>
      <c r="O217" s="81">
        <v>216.72164217757543</v>
      </c>
      <c r="P217" s="85">
        <f>+P216*100000/P215</f>
        <v>236.26229220964103</v>
      </c>
    </row>
    <row r="218" spans="1:16">
      <c r="A218" s="10"/>
      <c r="B218" s="65" t="s">
        <v>23</v>
      </c>
      <c r="C218" s="66"/>
      <c r="D218" s="66"/>
      <c r="E218" s="66"/>
      <c r="F218" s="66"/>
      <c r="G218" s="66"/>
      <c r="H218" s="66"/>
      <c r="I218" s="67"/>
      <c r="J218" s="67"/>
      <c r="K218" s="67"/>
      <c r="L218" s="67"/>
      <c r="M218" s="67"/>
      <c r="N218" s="67"/>
      <c r="O218" s="67"/>
    </row>
    <row r="219" spans="1:16">
      <c r="A219" s="10"/>
      <c r="B219" s="90" t="s">
        <v>71</v>
      </c>
      <c r="C219" s="85"/>
      <c r="D219" s="85"/>
      <c r="E219" s="85"/>
      <c r="F219" s="257">
        <f>+F108*F$105/100</f>
        <v>49</v>
      </c>
      <c r="G219" s="257">
        <f t="shared" ref="G219:N219" si="27">+G108*G$105/100</f>
        <v>47</v>
      </c>
      <c r="H219" s="257">
        <f t="shared" si="27"/>
        <v>50</v>
      </c>
      <c r="I219" s="257">
        <f t="shared" si="27"/>
        <v>51</v>
      </c>
      <c r="J219" s="257">
        <f t="shared" si="27"/>
        <v>50</v>
      </c>
      <c r="K219" s="257">
        <f t="shared" si="27"/>
        <v>41</v>
      </c>
      <c r="L219" s="257">
        <f t="shared" si="27"/>
        <v>42</v>
      </c>
      <c r="M219" s="257">
        <f t="shared" si="27"/>
        <v>62</v>
      </c>
      <c r="N219" s="257">
        <f t="shared" si="27"/>
        <v>47</v>
      </c>
      <c r="O219" s="257">
        <f>+O108*O$105/100</f>
        <v>40</v>
      </c>
      <c r="P219" s="85">
        <f>SUM(F219:O219)</f>
        <v>479</v>
      </c>
    </row>
    <row r="220" spans="1:16">
      <c r="A220" s="10"/>
      <c r="B220" s="90" t="s">
        <v>72</v>
      </c>
      <c r="C220" s="85"/>
      <c r="D220" s="85"/>
      <c r="E220" s="85"/>
      <c r="F220" s="257">
        <f t="shared" ref="F220:N222" si="28">+F109*F$105/100</f>
        <v>66</v>
      </c>
      <c r="G220" s="257">
        <f t="shared" si="28"/>
        <v>53.000000000000007</v>
      </c>
      <c r="H220" s="257">
        <f t="shared" si="28"/>
        <v>51</v>
      </c>
      <c r="I220" s="257">
        <f t="shared" si="28"/>
        <v>73</v>
      </c>
      <c r="J220" s="257">
        <f t="shared" si="28"/>
        <v>67.000000000000014</v>
      </c>
      <c r="K220" s="257">
        <f t="shared" si="28"/>
        <v>84</v>
      </c>
      <c r="L220" s="257">
        <f t="shared" si="28"/>
        <v>78</v>
      </c>
      <c r="M220" s="257">
        <f t="shared" si="28"/>
        <v>76.999999999999986</v>
      </c>
      <c r="N220" s="257">
        <f t="shared" si="28"/>
        <v>74</v>
      </c>
      <c r="O220" s="257">
        <f>+O109*O$105/100</f>
        <v>74</v>
      </c>
      <c r="P220" s="85">
        <f>SUM(F220:O220)</f>
        <v>697</v>
      </c>
    </row>
    <row r="221" spans="1:16">
      <c r="A221" s="10"/>
      <c r="B221" s="90" t="s">
        <v>70</v>
      </c>
      <c r="C221" s="85"/>
      <c r="D221" s="85"/>
      <c r="E221" s="85"/>
      <c r="F221" s="257">
        <f t="shared" si="28"/>
        <v>67</v>
      </c>
      <c r="G221" s="257">
        <f t="shared" si="28"/>
        <v>54</v>
      </c>
      <c r="H221" s="257">
        <f t="shared" si="28"/>
        <v>55</v>
      </c>
      <c r="I221" s="257">
        <f t="shared" si="28"/>
        <v>38.000000000000007</v>
      </c>
      <c r="J221" s="257">
        <f t="shared" si="28"/>
        <v>35.999999999999993</v>
      </c>
      <c r="K221" s="257">
        <f t="shared" si="28"/>
        <v>29</v>
      </c>
      <c r="L221" s="257">
        <f t="shared" si="28"/>
        <v>49</v>
      </c>
      <c r="M221" s="257">
        <f t="shared" si="28"/>
        <v>49</v>
      </c>
      <c r="N221" s="257">
        <f t="shared" si="28"/>
        <v>25</v>
      </c>
      <c r="O221" s="257">
        <f>+O110*O$105/100</f>
        <v>30</v>
      </c>
      <c r="P221" s="85">
        <f>SUM(F221:O221)</f>
        <v>432</v>
      </c>
    </row>
    <row r="222" spans="1:16">
      <c r="A222" s="10"/>
      <c r="B222" s="90" t="s">
        <v>69</v>
      </c>
      <c r="C222" s="85"/>
      <c r="D222" s="85"/>
      <c r="E222" s="85"/>
      <c r="F222" s="257">
        <f t="shared" si="28"/>
        <v>6</v>
      </c>
      <c r="G222" s="257">
        <f t="shared" si="28"/>
        <v>10</v>
      </c>
      <c r="H222" s="257">
        <f t="shared" si="28"/>
        <v>5</v>
      </c>
      <c r="I222" s="257">
        <f t="shared" si="28"/>
        <v>16</v>
      </c>
      <c r="J222" s="257">
        <f t="shared" si="28"/>
        <v>12</v>
      </c>
      <c r="K222" s="257">
        <f t="shared" si="28"/>
        <v>15</v>
      </c>
      <c r="L222" s="257">
        <f t="shared" si="28"/>
        <v>12</v>
      </c>
      <c r="M222" s="257">
        <f t="shared" si="28"/>
        <v>14</v>
      </c>
      <c r="N222" s="257">
        <f t="shared" si="28"/>
        <v>11</v>
      </c>
      <c r="O222" s="257">
        <f>+O111*O$105/100</f>
        <v>20</v>
      </c>
      <c r="P222" s="85">
        <f>SUM(F222:O222)</f>
        <v>121</v>
      </c>
    </row>
    <row r="223" spans="1:16">
      <c r="A223" s="10"/>
      <c r="B223" s="90"/>
      <c r="C223" s="85"/>
      <c r="D223" s="85"/>
      <c r="E223" s="85"/>
      <c r="F223" s="80">
        <f>+F219*100000/F$215</f>
        <v>70.106160757718825</v>
      </c>
      <c r="G223" s="80">
        <f t="shared" ref="G223:N223" si="29">+G219*100000/G$215</f>
        <v>66.15525371243578</v>
      </c>
      <c r="H223" s="80">
        <f t="shared" si="29"/>
        <v>69.28374464783073</v>
      </c>
      <c r="I223" s="80">
        <f t="shared" si="29"/>
        <v>69.110373331526532</v>
      </c>
      <c r="J223" s="80">
        <f t="shared" si="29"/>
        <v>67.243164732304962</v>
      </c>
      <c r="K223" s="80">
        <f t="shared" si="29"/>
        <v>55.057945130057611</v>
      </c>
      <c r="L223" s="80">
        <f t="shared" si="29"/>
        <v>56.640414284173048</v>
      </c>
      <c r="M223" s="80">
        <f t="shared" si="29"/>
        <v>83.857442348008391</v>
      </c>
      <c r="N223" s="80">
        <f t="shared" si="29"/>
        <v>64.062372216012861</v>
      </c>
      <c r="O223" s="80">
        <f t="shared" ref="O223:P226" si="30">+O219*100000/O$215</f>
        <v>54.521167843415206</v>
      </c>
      <c r="P223" s="80">
        <f t="shared" si="30"/>
        <v>65.56757703848092</v>
      </c>
    </row>
    <row r="224" spans="1:16">
      <c r="A224" s="10"/>
      <c r="B224" s="90"/>
      <c r="C224" s="85"/>
      <c r="D224" s="85"/>
      <c r="E224" s="85"/>
      <c r="F224" s="80">
        <f>+F220*100000/F$215</f>
        <v>94.428706326723329</v>
      </c>
      <c r="G224" s="80">
        <f t="shared" ref="G224:N224" si="31">+G220*100000/G$215</f>
        <v>74.600605250193553</v>
      </c>
      <c r="H224" s="80">
        <f t="shared" si="31"/>
        <v>70.669419540787345</v>
      </c>
      <c r="I224" s="80">
        <f t="shared" si="31"/>
        <v>98.922691239243846</v>
      </c>
      <c r="J224" s="80">
        <f t="shared" si="31"/>
        <v>90.105840741288674</v>
      </c>
      <c r="K224" s="80">
        <f t="shared" si="31"/>
        <v>112.80164368109364</v>
      </c>
      <c r="L224" s="80">
        <f t="shared" si="31"/>
        <v>105.18934081346424</v>
      </c>
      <c r="M224" s="80">
        <f t="shared" si="31"/>
        <v>104.14553323865555</v>
      </c>
      <c r="N224" s="80">
        <f t="shared" si="31"/>
        <v>100.86416051031813</v>
      </c>
      <c r="O224" s="80">
        <f t="shared" si="30"/>
        <v>100.86416051031813</v>
      </c>
      <c r="P224" s="80">
        <f t="shared" si="30"/>
        <v>95.408353227184122</v>
      </c>
    </row>
    <row r="225" spans="1:16">
      <c r="A225" s="10"/>
      <c r="B225" s="90"/>
      <c r="C225" s="85"/>
      <c r="D225" s="85"/>
      <c r="E225" s="85"/>
      <c r="F225" s="80">
        <f>+F221*100000/F$215</f>
        <v>95.859444301370644</v>
      </c>
      <c r="G225" s="80">
        <f t="shared" ref="G225:N225" si="32">+G221*100000/G$215</f>
        <v>76.008163839819829</v>
      </c>
      <c r="H225" s="80">
        <f t="shared" si="32"/>
        <v>76.212119112613792</v>
      </c>
      <c r="I225" s="80">
        <f t="shared" si="32"/>
        <v>51.494003658784486</v>
      </c>
      <c r="J225" s="80">
        <f t="shared" si="32"/>
        <v>48.415078607259559</v>
      </c>
      <c r="K225" s="80">
        <f t="shared" si="32"/>
        <v>38.943424604187086</v>
      </c>
      <c r="L225" s="80">
        <f t="shared" si="32"/>
        <v>66.08048333153522</v>
      </c>
      <c r="M225" s="80">
        <f t="shared" si="32"/>
        <v>66.274430242780824</v>
      </c>
      <c r="N225" s="80">
        <f t="shared" si="32"/>
        <v>34.075729902134505</v>
      </c>
      <c r="O225" s="80">
        <f t="shared" si="30"/>
        <v>40.890875882561403</v>
      </c>
      <c r="P225" s="80">
        <f t="shared" si="30"/>
        <v>59.134015199632053</v>
      </c>
    </row>
    <row r="226" spans="1:16">
      <c r="A226" s="10"/>
      <c r="B226" s="90"/>
      <c r="C226" s="85"/>
      <c r="D226" s="85"/>
      <c r="E226" s="85"/>
      <c r="F226" s="80">
        <f>+F222*100000/F$215</f>
        <v>8.5844278478839389</v>
      </c>
      <c r="G226" s="80">
        <f t="shared" ref="G226:N226" si="33">+G222*100000/G$215</f>
        <v>14.075585896262933</v>
      </c>
      <c r="H226" s="80">
        <f t="shared" si="33"/>
        <v>6.9283744647830723</v>
      </c>
      <c r="I226" s="80">
        <f t="shared" si="33"/>
        <v>21.681685751067146</v>
      </c>
      <c r="J226" s="80">
        <f t="shared" si="33"/>
        <v>16.138359535753192</v>
      </c>
      <c r="K226" s="80">
        <f t="shared" si="33"/>
        <v>20.14315065733815</v>
      </c>
      <c r="L226" s="80">
        <f t="shared" si="33"/>
        <v>16.182975509763729</v>
      </c>
      <c r="M226" s="80">
        <f t="shared" si="33"/>
        <v>18.935551497937379</v>
      </c>
      <c r="N226" s="80">
        <f t="shared" si="33"/>
        <v>14.993321156939182</v>
      </c>
      <c r="O226" s="80">
        <f t="shared" si="30"/>
        <v>27.260583921707603</v>
      </c>
      <c r="P226" s="80">
        <f t="shared" si="30"/>
        <v>16.562999627674721</v>
      </c>
    </row>
    <row r="227" spans="1:16">
      <c r="A227" s="18"/>
      <c r="B227" s="7"/>
      <c r="C227" s="34"/>
      <c r="D227" s="34"/>
      <c r="E227" s="34"/>
      <c r="F227" s="34">
        <f>SUM(F223:F226)</f>
        <v>268.97873923369673</v>
      </c>
      <c r="G227" s="34">
        <f t="shared" ref="G227:O227" si="34">SUM(G223:G226)</f>
        <v>230.83960869871211</v>
      </c>
      <c r="H227" s="34">
        <f t="shared" si="34"/>
        <v>223.09365776601493</v>
      </c>
      <c r="I227" s="34">
        <f t="shared" si="34"/>
        <v>241.20875398062199</v>
      </c>
      <c r="J227" s="34">
        <f t="shared" si="34"/>
        <v>221.90244361660638</v>
      </c>
      <c r="K227" s="34">
        <f t="shared" si="34"/>
        <v>226.94616407267648</v>
      </c>
      <c r="L227" s="34">
        <f t="shared" si="34"/>
        <v>244.09321393893626</v>
      </c>
      <c r="M227" s="34">
        <f t="shared" si="34"/>
        <v>273.21295732738213</v>
      </c>
      <c r="N227" s="34">
        <f t="shared" si="34"/>
        <v>213.99558378540468</v>
      </c>
      <c r="O227" s="34">
        <f t="shared" si="34"/>
        <v>223.53678815800234</v>
      </c>
      <c r="P227" s="80">
        <f>SUM(P223:P226)</f>
        <v>236.67294509297182</v>
      </c>
    </row>
    <row r="228" spans="1:16">
      <c r="A228" s="96" t="s">
        <v>84</v>
      </c>
      <c r="B228" s="95"/>
      <c r="C228" s="91"/>
      <c r="D228" s="91"/>
      <c r="E228" s="91"/>
      <c r="F228" s="237">
        <v>57741</v>
      </c>
      <c r="G228" s="237">
        <v>58088</v>
      </c>
      <c r="H228" s="237">
        <v>58757</v>
      </c>
      <c r="I228" s="237">
        <v>60217</v>
      </c>
      <c r="J228" s="237">
        <v>60710</v>
      </c>
      <c r="K228" s="237">
        <v>60960</v>
      </c>
      <c r="L228" s="234">
        <v>60739</v>
      </c>
      <c r="M228" s="232">
        <v>60312</v>
      </c>
      <c r="N228" s="232">
        <v>60103</v>
      </c>
      <c r="O228" s="232">
        <v>60103</v>
      </c>
      <c r="P228" s="208">
        <f>SUM(F228:O228)</f>
        <v>597730</v>
      </c>
    </row>
    <row r="229" spans="1:16">
      <c r="A229" s="10"/>
      <c r="B229" s="6" t="s">
        <v>9</v>
      </c>
      <c r="F229">
        <v>138</v>
      </c>
      <c r="G229">
        <v>108</v>
      </c>
      <c r="H229">
        <v>85</v>
      </c>
      <c r="I229">
        <v>116</v>
      </c>
      <c r="J229">
        <v>85</v>
      </c>
      <c r="K229">
        <v>102</v>
      </c>
      <c r="L229">
        <v>114</v>
      </c>
      <c r="M229">
        <v>121</v>
      </c>
      <c r="N229">
        <v>132</v>
      </c>
      <c r="O229">
        <v>132</v>
      </c>
      <c r="P229">
        <f>SUM(F229:O229)</f>
        <v>1133</v>
      </c>
    </row>
    <row r="230" spans="1:16">
      <c r="A230" s="10"/>
      <c r="B230" s="6" t="s">
        <v>15</v>
      </c>
      <c r="C230" s="66"/>
      <c r="D230" s="66"/>
      <c r="E230" s="66"/>
      <c r="F230" s="80">
        <v>238.99828544708265</v>
      </c>
      <c r="G230" s="80">
        <v>185.92480374604048</v>
      </c>
      <c r="H230" s="80">
        <v>144.66361454805386</v>
      </c>
      <c r="I230" s="81">
        <v>192.63663085175284</v>
      </c>
      <c r="J230" s="81">
        <v>140.00988305056828</v>
      </c>
      <c r="K230" s="81">
        <v>167.3228346456693</v>
      </c>
      <c r="L230" s="81">
        <v>187.68830570144388</v>
      </c>
      <c r="M230" s="81">
        <v>200.62342485740814</v>
      </c>
      <c r="N230" s="81">
        <v>219.62298055005573</v>
      </c>
      <c r="O230" s="81">
        <v>219.62298055005573</v>
      </c>
      <c r="P230" s="85">
        <f>+P229*100000/P228</f>
        <v>189.55046592943302</v>
      </c>
    </row>
    <row r="231" spans="1:16">
      <c r="A231" s="10"/>
      <c r="B231" s="65" t="s">
        <v>23</v>
      </c>
      <c r="C231" s="66"/>
      <c r="D231" s="66"/>
      <c r="E231" s="66"/>
      <c r="F231" s="66"/>
      <c r="G231" s="66"/>
      <c r="H231" s="66"/>
      <c r="I231" s="67"/>
      <c r="J231" s="67"/>
      <c r="K231" s="67"/>
      <c r="L231" s="67"/>
      <c r="M231" s="67"/>
      <c r="N231" s="67"/>
      <c r="O231" s="67"/>
    </row>
    <row r="232" spans="1:16">
      <c r="A232" s="10"/>
      <c r="B232" s="90" t="s">
        <v>71</v>
      </c>
      <c r="C232" s="85"/>
      <c r="D232" s="85"/>
      <c r="E232" s="85"/>
      <c r="F232" s="85">
        <f>+F117*F$114/100</f>
        <v>37</v>
      </c>
      <c r="G232" s="85">
        <f t="shared" ref="G232:N232" si="35">+G117*G$114/100</f>
        <v>33</v>
      </c>
      <c r="H232" s="85">
        <f t="shared" si="35"/>
        <v>21</v>
      </c>
      <c r="I232" s="85">
        <f t="shared" si="35"/>
        <v>27</v>
      </c>
      <c r="J232" s="85">
        <f t="shared" si="35"/>
        <v>24</v>
      </c>
      <c r="K232" s="85">
        <f t="shared" si="35"/>
        <v>18.000000000000004</v>
      </c>
      <c r="L232" s="85">
        <f t="shared" si="35"/>
        <v>45</v>
      </c>
      <c r="M232" s="85">
        <f t="shared" si="35"/>
        <v>32</v>
      </c>
      <c r="N232" s="85">
        <f t="shared" si="35"/>
        <v>44</v>
      </c>
      <c r="O232" s="85">
        <f>+O117*O$114/100</f>
        <v>26</v>
      </c>
      <c r="P232" s="85">
        <f>SUM(F232:O232)</f>
        <v>307</v>
      </c>
    </row>
    <row r="233" spans="1:16">
      <c r="A233" s="10"/>
      <c r="B233" s="90" t="s">
        <v>72</v>
      </c>
      <c r="C233" s="85"/>
      <c r="D233" s="85"/>
      <c r="E233" s="85"/>
      <c r="F233" s="85">
        <f t="shared" ref="F233:N235" si="36">+F118*F$114/100</f>
        <v>61</v>
      </c>
      <c r="G233" s="85">
        <f t="shared" si="36"/>
        <v>26</v>
      </c>
      <c r="H233" s="85">
        <f t="shared" si="36"/>
        <v>29</v>
      </c>
      <c r="I233" s="85">
        <f t="shared" si="36"/>
        <v>43</v>
      </c>
      <c r="J233" s="85">
        <f t="shared" si="36"/>
        <v>23</v>
      </c>
      <c r="K233" s="85">
        <f t="shared" si="36"/>
        <v>47</v>
      </c>
      <c r="L233" s="85">
        <f t="shared" si="36"/>
        <v>37</v>
      </c>
      <c r="M233" s="85">
        <f t="shared" si="36"/>
        <v>50</v>
      </c>
      <c r="N233" s="85">
        <f t="shared" si="36"/>
        <v>53</v>
      </c>
      <c r="O233" s="85">
        <f>+O118*O$114/100</f>
        <v>36</v>
      </c>
      <c r="P233" s="85">
        <f>SUM(F233:O233)</f>
        <v>405</v>
      </c>
    </row>
    <row r="234" spans="1:16">
      <c r="A234" s="10"/>
      <c r="B234" s="90" t="s">
        <v>70</v>
      </c>
      <c r="C234" s="85"/>
      <c r="D234" s="85"/>
      <c r="E234" s="85"/>
      <c r="F234" s="85">
        <f t="shared" si="36"/>
        <v>19</v>
      </c>
      <c r="G234" s="85">
        <f t="shared" si="36"/>
        <v>28</v>
      </c>
      <c r="H234" s="85">
        <f t="shared" si="36"/>
        <v>17</v>
      </c>
      <c r="I234" s="85">
        <f t="shared" si="36"/>
        <v>21</v>
      </c>
      <c r="J234" s="85">
        <f t="shared" si="36"/>
        <v>17</v>
      </c>
      <c r="K234" s="85">
        <f t="shared" si="36"/>
        <v>19.000000000000004</v>
      </c>
      <c r="L234" s="85">
        <f t="shared" si="36"/>
        <v>19.000000000000004</v>
      </c>
      <c r="M234" s="85">
        <f t="shared" si="36"/>
        <v>23</v>
      </c>
      <c r="N234" s="85">
        <f t="shared" si="36"/>
        <v>17</v>
      </c>
      <c r="O234" s="85">
        <f>+O119*O$114/100</f>
        <v>12</v>
      </c>
      <c r="P234" s="85">
        <f>SUM(F234:O234)</f>
        <v>192</v>
      </c>
    </row>
    <row r="235" spans="1:16">
      <c r="A235" s="10"/>
      <c r="B235" s="90" t="s">
        <v>69</v>
      </c>
      <c r="C235" s="85"/>
      <c r="D235" s="85"/>
      <c r="E235" s="85"/>
      <c r="F235" s="85">
        <f t="shared" si="36"/>
        <v>21</v>
      </c>
      <c r="G235" s="85">
        <f t="shared" si="36"/>
        <v>21</v>
      </c>
      <c r="H235" s="85">
        <f t="shared" si="36"/>
        <v>18</v>
      </c>
      <c r="I235" s="85">
        <f t="shared" si="36"/>
        <v>25</v>
      </c>
      <c r="J235" s="85">
        <f t="shared" si="36"/>
        <v>21</v>
      </c>
      <c r="K235" s="85">
        <f t="shared" si="36"/>
        <v>18.000000000000004</v>
      </c>
      <c r="L235" s="85">
        <f t="shared" si="36"/>
        <v>13</v>
      </c>
      <c r="M235" s="85">
        <f t="shared" si="36"/>
        <v>16</v>
      </c>
      <c r="N235" s="85">
        <f t="shared" si="36"/>
        <v>17</v>
      </c>
      <c r="O235" s="85">
        <f>+O120*O$114/100</f>
        <v>30</v>
      </c>
      <c r="P235" s="85">
        <f>SUM(F235:O235)</f>
        <v>200</v>
      </c>
    </row>
    <row r="236" spans="1:16">
      <c r="A236" s="10"/>
      <c r="B236" s="90"/>
      <c r="C236" s="85"/>
      <c r="D236" s="85"/>
      <c r="E236" s="85"/>
      <c r="F236" s="85">
        <f>+F232*100000/F$228</f>
        <v>64.079250445956944</v>
      </c>
      <c r="G236" s="85">
        <f t="shared" ref="G236:N236" si="37">+G232*100000/G$228</f>
        <v>56.810356700179035</v>
      </c>
      <c r="H236" s="85">
        <f t="shared" si="37"/>
        <v>35.74042241775448</v>
      </c>
      <c r="I236" s="85">
        <f t="shared" si="37"/>
        <v>44.837836491356263</v>
      </c>
      <c r="J236" s="85">
        <f t="shared" si="37"/>
        <v>39.532202273101632</v>
      </c>
      <c r="K236" s="85">
        <f t="shared" si="37"/>
        <v>29.527559055118118</v>
      </c>
      <c r="L236" s="85">
        <f t="shared" si="37"/>
        <v>74.087489092675213</v>
      </c>
      <c r="M236" s="85">
        <f t="shared" si="37"/>
        <v>53.057434673033562</v>
      </c>
      <c r="N236" s="85">
        <f t="shared" si="37"/>
        <v>73.207660183351919</v>
      </c>
      <c r="O236" s="85">
        <f t="shared" ref="O236:P239" si="38">+O232*100000/O$228</f>
        <v>43.259071926526133</v>
      </c>
      <c r="P236" s="85">
        <f t="shared" si="38"/>
        <v>51.36098238335034</v>
      </c>
    </row>
    <row r="237" spans="1:16">
      <c r="A237" s="10"/>
      <c r="B237" s="90"/>
      <c r="C237" s="85"/>
      <c r="D237" s="85"/>
      <c r="E237" s="85"/>
      <c r="F237" s="85">
        <f t="shared" ref="F237:N239" si="39">+F233*100000/F$228</f>
        <v>105.64416965414523</v>
      </c>
      <c r="G237" s="85">
        <f t="shared" si="39"/>
        <v>44.759674975898633</v>
      </c>
      <c r="H237" s="85">
        <f t="shared" si="39"/>
        <v>49.3558214340419</v>
      </c>
      <c r="I237" s="85">
        <f t="shared" si="39"/>
        <v>71.40840626401183</v>
      </c>
      <c r="J237" s="85">
        <f t="shared" si="39"/>
        <v>37.885027178389066</v>
      </c>
      <c r="K237" s="85">
        <f t="shared" si="39"/>
        <v>77.099737532808405</v>
      </c>
      <c r="L237" s="85">
        <f t="shared" si="39"/>
        <v>60.916379920644069</v>
      </c>
      <c r="M237" s="85">
        <f t="shared" si="39"/>
        <v>82.902241676614935</v>
      </c>
      <c r="N237" s="85">
        <f t="shared" si="39"/>
        <v>88.181954311764798</v>
      </c>
      <c r="O237" s="85">
        <f t="shared" si="38"/>
        <v>59.897176513651566</v>
      </c>
      <c r="P237" s="85">
        <f t="shared" si="38"/>
        <v>67.756344837970317</v>
      </c>
    </row>
    <row r="238" spans="1:16">
      <c r="A238" s="10"/>
      <c r="B238" s="90"/>
      <c r="C238" s="85"/>
      <c r="D238" s="85"/>
      <c r="E238" s="85"/>
      <c r="F238" s="85">
        <f t="shared" si="39"/>
        <v>32.90556103981573</v>
      </c>
      <c r="G238" s="85">
        <f t="shared" si="39"/>
        <v>48.202726897121607</v>
      </c>
      <c r="H238" s="85">
        <f t="shared" si="39"/>
        <v>28.932722909610771</v>
      </c>
      <c r="I238" s="85">
        <f t="shared" si="39"/>
        <v>34.873872826610423</v>
      </c>
      <c r="J238" s="85">
        <f t="shared" si="39"/>
        <v>28.001976610113655</v>
      </c>
      <c r="K238" s="85">
        <f t="shared" si="39"/>
        <v>31.16797900262468</v>
      </c>
      <c r="L238" s="85">
        <f t="shared" si="39"/>
        <v>31.281384283573988</v>
      </c>
      <c r="M238" s="85">
        <f t="shared" si="39"/>
        <v>38.135031171242872</v>
      </c>
      <c r="N238" s="85">
        <f t="shared" si="39"/>
        <v>28.28477779811324</v>
      </c>
      <c r="O238" s="85">
        <f t="shared" si="38"/>
        <v>19.965725504550523</v>
      </c>
      <c r="P238" s="85">
        <f t="shared" si="38"/>
        <v>32.121526441704447</v>
      </c>
    </row>
    <row r="239" spans="1:16">
      <c r="A239" s="10"/>
      <c r="B239" s="90"/>
      <c r="C239" s="85"/>
      <c r="D239" s="85"/>
      <c r="E239" s="85"/>
      <c r="F239" s="85">
        <f t="shared" si="39"/>
        <v>36.369304307164754</v>
      </c>
      <c r="G239" s="85">
        <f t="shared" si="39"/>
        <v>36.152045172841206</v>
      </c>
      <c r="H239" s="85">
        <f t="shared" si="39"/>
        <v>30.634647786646699</v>
      </c>
      <c r="I239" s="85">
        <f t="shared" si="39"/>
        <v>41.516515269774317</v>
      </c>
      <c r="J239" s="85">
        <f t="shared" si="39"/>
        <v>34.590676988963928</v>
      </c>
      <c r="K239" s="85">
        <f t="shared" si="39"/>
        <v>29.527559055118118</v>
      </c>
      <c r="L239" s="85">
        <f t="shared" si="39"/>
        <v>21.403052404550618</v>
      </c>
      <c r="M239" s="85">
        <f t="shared" si="39"/>
        <v>26.528717336516781</v>
      </c>
      <c r="N239" s="85">
        <f t="shared" si="39"/>
        <v>28.28477779811324</v>
      </c>
      <c r="O239" s="85">
        <f t="shared" si="38"/>
        <v>49.914313761376306</v>
      </c>
      <c r="P239" s="85">
        <f t="shared" si="38"/>
        <v>33.459923376775464</v>
      </c>
    </row>
    <row r="240" spans="1:16">
      <c r="A240" s="18"/>
      <c r="B240" s="7"/>
      <c r="C240" s="34"/>
      <c r="D240" s="34"/>
      <c r="E240" s="34"/>
      <c r="F240" s="34">
        <f>SUM(F236:F239)</f>
        <v>238.99828544708265</v>
      </c>
      <c r="G240" s="34">
        <f t="shared" ref="G240:O240" si="40">SUM(G236:G239)</f>
        <v>185.92480374604048</v>
      </c>
      <c r="H240" s="34">
        <f t="shared" si="40"/>
        <v>144.66361454805386</v>
      </c>
      <c r="I240" s="34">
        <f t="shared" si="40"/>
        <v>192.63663085175281</v>
      </c>
      <c r="J240" s="34">
        <f t="shared" si="40"/>
        <v>140.00988305056828</v>
      </c>
      <c r="K240" s="34">
        <f t="shared" si="40"/>
        <v>167.32283464566933</v>
      </c>
      <c r="L240" s="34">
        <f t="shared" si="40"/>
        <v>187.68830570144388</v>
      </c>
      <c r="M240" s="34">
        <f t="shared" si="40"/>
        <v>200.62342485740817</v>
      </c>
      <c r="N240" s="34">
        <f t="shared" si="40"/>
        <v>217.9591700913432</v>
      </c>
      <c r="O240" s="34">
        <f t="shared" si="40"/>
        <v>173.03628770610453</v>
      </c>
      <c r="P240" s="80">
        <f>SUM(P236:P239)</f>
        <v>184.69877703980058</v>
      </c>
    </row>
    <row r="241" spans="1:16">
      <c r="A241" s="96" t="s">
        <v>85</v>
      </c>
      <c r="B241" s="95"/>
      <c r="C241" s="91"/>
      <c r="D241" s="91"/>
      <c r="E241" s="91"/>
      <c r="F241" s="237">
        <v>234072</v>
      </c>
      <c r="G241" s="237">
        <v>239448</v>
      </c>
      <c r="H241" s="237">
        <v>242816</v>
      </c>
      <c r="I241" s="237">
        <v>249952</v>
      </c>
      <c r="J241" s="237">
        <v>253846</v>
      </c>
      <c r="K241" s="237">
        <v>256805</v>
      </c>
      <c r="L241" s="234">
        <v>258245</v>
      </c>
      <c r="M241" s="232">
        <v>259785</v>
      </c>
      <c r="N241" s="232">
        <v>259658</v>
      </c>
      <c r="O241" s="232">
        <v>259658</v>
      </c>
      <c r="P241" s="208">
        <f>SUM(F241:O241)</f>
        <v>2514285</v>
      </c>
    </row>
    <row r="242" spans="1:16">
      <c r="A242" s="10"/>
      <c r="B242" s="6" t="s">
        <v>9</v>
      </c>
      <c r="F242">
        <v>755</v>
      </c>
      <c r="G242">
        <v>786</v>
      </c>
      <c r="H242">
        <v>720</v>
      </c>
      <c r="I242">
        <v>715</v>
      </c>
      <c r="J242">
        <v>727</v>
      </c>
      <c r="K242">
        <v>802</v>
      </c>
      <c r="L242">
        <v>762</v>
      </c>
      <c r="M242">
        <v>711</v>
      </c>
      <c r="N242">
        <v>767</v>
      </c>
      <c r="O242">
        <v>767</v>
      </c>
      <c r="P242">
        <f>SUM(F242:O242)</f>
        <v>7512</v>
      </c>
    </row>
    <row r="243" spans="1:16">
      <c r="A243" s="10"/>
      <c r="B243" s="6" t="s">
        <v>15</v>
      </c>
      <c r="C243" s="66"/>
      <c r="D243" s="66"/>
      <c r="E243" s="66"/>
      <c r="F243" s="80">
        <v>322.55032639529719</v>
      </c>
      <c r="G243" s="80">
        <v>328.25498646887843</v>
      </c>
      <c r="H243" s="80">
        <v>296.52082235108065</v>
      </c>
      <c r="I243" s="81">
        <v>286.05492254512865</v>
      </c>
      <c r="J243" s="81">
        <v>286.39411296612906</v>
      </c>
      <c r="K243" s="81">
        <v>312.29921535795643</v>
      </c>
      <c r="L243" s="81">
        <v>295.06863637243703</v>
      </c>
      <c r="M243" s="81">
        <v>273.68785726658581</v>
      </c>
      <c r="N243" s="81">
        <v>295.38854955364366</v>
      </c>
      <c r="O243" s="81">
        <v>295.38854955364366</v>
      </c>
      <c r="P243" s="85">
        <f>+P242*100000/P241</f>
        <v>298.77281215136708</v>
      </c>
    </row>
    <row r="244" spans="1:16">
      <c r="A244" s="10"/>
      <c r="B244" s="65" t="s">
        <v>23</v>
      </c>
      <c r="C244" s="66"/>
      <c r="D244" s="66"/>
      <c r="E244" s="66"/>
      <c r="F244" s="66"/>
      <c r="G244" s="66"/>
      <c r="H244" s="66"/>
      <c r="I244" s="67"/>
      <c r="J244" s="67"/>
      <c r="K244" s="67"/>
      <c r="L244" s="67"/>
      <c r="M244" s="67"/>
      <c r="N244" s="67"/>
      <c r="O244" s="67"/>
    </row>
    <row r="245" spans="1:16">
      <c r="A245" s="10"/>
      <c r="B245" s="90" t="s">
        <v>71</v>
      </c>
      <c r="C245" s="85"/>
      <c r="D245" s="85"/>
      <c r="E245" s="85"/>
      <c r="F245" s="85">
        <f>+F126*F$123/100</f>
        <v>145.00000000000003</v>
      </c>
      <c r="G245" s="85">
        <f t="shared" ref="G245:N245" si="41">+G126*G$123/100</f>
        <v>138</v>
      </c>
      <c r="H245" s="85">
        <f t="shared" si="41"/>
        <v>127</v>
      </c>
      <c r="I245" s="85">
        <f t="shared" si="41"/>
        <v>139</v>
      </c>
      <c r="J245" s="85">
        <f t="shared" si="41"/>
        <v>145.00000000000003</v>
      </c>
      <c r="K245" s="85">
        <f t="shared" si="41"/>
        <v>148</v>
      </c>
      <c r="L245" s="85">
        <f t="shared" si="41"/>
        <v>104</v>
      </c>
      <c r="M245" s="85">
        <f t="shared" si="41"/>
        <v>108</v>
      </c>
      <c r="N245" s="85">
        <f t="shared" si="41"/>
        <v>141.00000000000003</v>
      </c>
      <c r="O245" s="85">
        <f>+O126*O$123/100</f>
        <v>130</v>
      </c>
      <c r="P245" s="85">
        <f>SUM(F245:O245)</f>
        <v>1325</v>
      </c>
    </row>
    <row r="246" spans="1:16">
      <c r="A246" s="10"/>
      <c r="B246" s="90" t="s">
        <v>72</v>
      </c>
      <c r="C246" s="85"/>
      <c r="D246" s="85"/>
      <c r="E246" s="85"/>
      <c r="F246" s="85">
        <f t="shared" ref="F246:N248" si="42">+F127*F$123/100</f>
        <v>296.99999999999994</v>
      </c>
      <c r="G246" s="85">
        <f t="shared" si="42"/>
        <v>340</v>
      </c>
      <c r="H246" s="85">
        <f t="shared" si="42"/>
        <v>306</v>
      </c>
      <c r="I246" s="85">
        <f t="shared" si="42"/>
        <v>299</v>
      </c>
      <c r="J246" s="85">
        <f t="shared" si="42"/>
        <v>277</v>
      </c>
      <c r="K246" s="85">
        <f t="shared" si="42"/>
        <v>300.00000000000006</v>
      </c>
      <c r="L246" s="85">
        <f t="shared" si="42"/>
        <v>307</v>
      </c>
      <c r="M246" s="85">
        <f t="shared" si="42"/>
        <v>280</v>
      </c>
      <c r="N246" s="85">
        <f t="shared" si="42"/>
        <v>264</v>
      </c>
      <c r="O246" s="85">
        <f>+O127*O$123/100</f>
        <v>223</v>
      </c>
      <c r="P246" s="85">
        <f>SUM(F246:O246)</f>
        <v>2893</v>
      </c>
    </row>
    <row r="247" spans="1:16">
      <c r="A247" s="10"/>
      <c r="B247" s="90" t="s">
        <v>70</v>
      </c>
      <c r="C247" s="85"/>
      <c r="D247" s="85"/>
      <c r="E247" s="85"/>
      <c r="F247" s="85">
        <f t="shared" si="42"/>
        <v>174</v>
      </c>
      <c r="G247" s="85">
        <f t="shared" si="42"/>
        <v>186</v>
      </c>
      <c r="H247" s="85">
        <f t="shared" si="42"/>
        <v>174</v>
      </c>
      <c r="I247" s="85">
        <f t="shared" si="42"/>
        <v>148</v>
      </c>
      <c r="J247" s="85">
        <f t="shared" si="42"/>
        <v>136.99999999999997</v>
      </c>
      <c r="K247" s="85">
        <f t="shared" si="42"/>
        <v>212</v>
      </c>
      <c r="L247" s="85">
        <f t="shared" si="42"/>
        <v>192</v>
      </c>
      <c r="M247" s="85">
        <f t="shared" si="42"/>
        <v>172</v>
      </c>
      <c r="N247" s="85">
        <f t="shared" si="42"/>
        <v>195</v>
      </c>
      <c r="O247" s="85">
        <f>+O128*O$123/100</f>
        <v>167</v>
      </c>
      <c r="P247" s="85">
        <f>SUM(F247:O247)</f>
        <v>1757</v>
      </c>
    </row>
    <row r="248" spans="1:16">
      <c r="A248" s="10"/>
      <c r="B248" s="90" t="s">
        <v>69</v>
      </c>
      <c r="C248" s="85"/>
      <c r="D248" s="85"/>
      <c r="E248" s="85"/>
      <c r="F248" s="85">
        <f t="shared" si="42"/>
        <v>139</v>
      </c>
      <c r="G248" s="85">
        <f t="shared" si="42"/>
        <v>122</v>
      </c>
      <c r="H248" s="85">
        <f t="shared" si="42"/>
        <v>113</v>
      </c>
      <c r="I248" s="85">
        <f t="shared" si="42"/>
        <v>129.00000000000003</v>
      </c>
      <c r="J248" s="85">
        <f t="shared" si="42"/>
        <v>168</v>
      </c>
      <c r="K248" s="85">
        <f t="shared" si="42"/>
        <v>142.00000000000003</v>
      </c>
      <c r="L248" s="85">
        <f t="shared" si="42"/>
        <v>158.99999999999997</v>
      </c>
      <c r="M248" s="85">
        <f t="shared" si="42"/>
        <v>151</v>
      </c>
      <c r="N248" s="85">
        <f t="shared" si="42"/>
        <v>129.99999999999997</v>
      </c>
      <c r="O248" s="85">
        <f>+O129*O$123/100</f>
        <v>111</v>
      </c>
      <c r="P248" s="85">
        <f>SUM(F248:O248)</f>
        <v>1364</v>
      </c>
    </row>
    <row r="249" spans="1:16">
      <c r="A249" s="10"/>
      <c r="B249" s="90"/>
      <c r="C249" s="85"/>
      <c r="D249" s="85"/>
      <c r="E249" s="85"/>
      <c r="F249" s="85">
        <f>+F245*100000/F$241</f>
        <v>61.946751426911391</v>
      </c>
      <c r="G249" s="85">
        <f t="shared" ref="G249:N249" si="43">+G245*100000/G$241</f>
        <v>57.632554876215295</v>
      </c>
      <c r="H249" s="85">
        <f t="shared" si="43"/>
        <v>52.302978386926725</v>
      </c>
      <c r="I249" s="85">
        <f t="shared" si="43"/>
        <v>55.610677250032005</v>
      </c>
      <c r="J249" s="85">
        <f t="shared" si="43"/>
        <v>57.121246740149552</v>
      </c>
      <c r="K249" s="85">
        <f t="shared" si="43"/>
        <v>57.631276649597943</v>
      </c>
      <c r="L249" s="85">
        <f t="shared" si="43"/>
        <v>40.27183488547697</v>
      </c>
      <c r="M249" s="85">
        <f t="shared" si="43"/>
        <v>41.572839078468732</v>
      </c>
      <c r="N249" s="85">
        <f t="shared" si="43"/>
        <v>54.302197505950147</v>
      </c>
      <c r="O249" s="85">
        <f t="shared" ref="O249:P252" si="44">+O245*100000/O$241</f>
        <v>50.065855856549767</v>
      </c>
      <c r="P249" s="85">
        <f t="shared" si="44"/>
        <v>52.698878607635969</v>
      </c>
    </row>
    <row r="250" spans="1:16">
      <c r="A250" s="10"/>
      <c r="B250" s="90"/>
      <c r="C250" s="85"/>
      <c r="D250" s="85"/>
      <c r="E250" s="85"/>
      <c r="F250" s="85">
        <f t="shared" ref="F250:N252" si="45">+F246*100000/F$241</f>
        <v>126.8840356813288</v>
      </c>
      <c r="G250" s="85">
        <f t="shared" si="45"/>
        <v>141.99325114429854</v>
      </c>
      <c r="H250" s="85">
        <f t="shared" si="45"/>
        <v>126.02134949920928</v>
      </c>
      <c r="I250" s="85">
        <f t="shared" si="45"/>
        <v>119.62296760978107</v>
      </c>
      <c r="J250" s="85">
        <f t="shared" si="45"/>
        <v>109.12127825532015</v>
      </c>
      <c r="K250" s="85">
        <f t="shared" si="45"/>
        <v>116.82015537080667</v>
      </c>
      <c r="L250" s="85">
        <f t="shared" si="45"/>
        <v>118.87935874847528</v>
      </c>
      <c r="M250" s="85">
        <f t="shared" si="45"/>
        <v>107.78143464788191</v>
      </c>
      <c r="N250" s="85">
        <f t="shared" si="45"/>
        <v>101.67219958560877</v>
      </c>
      <c r="O250" s="85">
        <f t="shared" si="44"/>
        <v>85.882198892389226</v>
      </c>
      <c r="P250" s="85">
        <f t="shared" si="44"/>
        <v>115.06253268821952</v>
      </c>
    </row>
    <row r="251" spans="1:16">
      <c r="A251" s="10"/>
      <c r="B251" s="90"/>
      <c r="C251" s="85"/>
      <c r="D251" s="85"/>
      <c r="E251" s="85"/>
      <c r="F251" s="85">
        <f t="shared" si="45"/>
        <v>74.336101712293654</v>
      </c>
      <c r="G251" s="85">
        <f t="shared" si="45"/>
        <v>77.678660920116272</v>
      </c>
      <c r="H251" s="85">
        <f t="shared" si="45"/>
        <v>71.659198734844495</v>
      </c>
      <c r="I251" s="85">
        <f t="shared" si="45"/>
        <v>59.211368582767889</v>
      </c>
      <c r="J251" s="85">
        <f t="shared" si="45"/>
        <v>53.969729678624034</v>
      </c>
      <c r="K251" s="85">
        <f t="shared" si="45"/>
        <v>82.552909795370027</v>
      </c>
      <c r="L251" s="85">
        <f t="shared" si="45"/>
        <v>74.348002865495943</v>
      </c>
      <c r="M251" s="85">
        <f t="shared" si="45"/>
        <v>66.208595569413163</v>
      </c>
      <c r="N251" s="85">
        <f t="shared" si="45"/>
        <v>75.098783784824647</v>
      </c>
      <c r="O251" s="85">
        <f t="shared" si="44"/>
        <v>64.315368677260082</v>
      </c>
      <c r="P251" s="85">
        <f t="shared" si="44"/>
        <v>69.880701670653877</v>
      </c>
    </row>
    <row r="252" spans="1:16">
      <c r="A252" s="10"/>
      <c r="B252" s="90"/>
      <c r="C252" s="85"/>
      <c r="D252" s="85"/>
      <c r="E252" s="85"/>
      <c r="F252" s="85">
        <f t="shared" si="45"/>
        <v>59.38343757476332</v>
      </c>
      <c r="G252" s="85">
        <f t="shared" si="45"/>
        <v>50.950519528248307</v>
      </c>
      <c r="H252" s="85">
        <f t="shared" si="45"/>
        <v>46.537295730100155</v>
      </c>
      <c r="I252" s="85">
        <f t="shared" si="45"/>
        <v>51.609909102547704</v>
      </c>
      <c r="J252" s="85">
        <f t="shared" si="45"/>
        <v>66.181858292035329</v>
      </c>
      <c r="K252" s="85">
        <f t="shared" si="45"/>
        <v>55.294873542181826</v>
      </c>
      <c r="L252" s="85">
        <f t="shared" si="45"/>
        <v>61.569439872988816</v>
      </c>
      <c r="M252" s="85">
        <f t="shared" si="45"/>
        <v>58.124987970822026</v>
      </c>
      <c r="N252" s="85">
        <f t="shared" si="45"/>
        <v>50.065855856549753</v>
      </c>
      <c r="O252" s="85">
        <f t="shared" si="44"/>
        <v>42.748538462130959</v>
      </c>
      <c r="P252" s="85">
        <f t="shared" si="44"/>
        <v>54.250015411936197</v>
      </c>
    </row>
    <row r="253" spans="1:16">
      <c r="A253" s="18"/>
      <c r="B253" s="7"/>
      <c r="C253" s="34"/>
      <c r="D253" s="34"/>
      <c r="E253" s="34"/>
      <c r="F253" s="34">
        <f>SUM(F249:F252)</f>
        <v>322.55032639529719</v>
      </c>
      <c r="G253" s="34">
        <f t="shared" ref="G253:O253" si="46">SUM(G249:G252)</f>
        <v>328.25498646887843</v>
      </c>
      <c r="H253" s="34">
        <f t="shared" si="46"/>
        <v>296.52082235108065</v>
      </c>
      <c r="I253" s="34">
        <f t="shared" si="46"/>
        <v>286.05492254512865</v>
      </c>
      <c r="J253" s="34">
        <f t="shared" si="46"/>
        <v>286.39411296612906</v>
      </c>
      <c r="K253" s="34">
        <f t="shared" si="46"/>
        <v>312.29921535795648</v>
      </c>
      <c r="L253" s="34">
        <f t="shared" si="46"/>
        <v>295.06863637243703</v>
      </c>
      <c r="M253" s="34">
        <f t="shared" si="46"/>
        <v>273.68785726658581</v>
      </c>
      <c r="N253" s="34">
        <f t="shared" si="46"/>
        <v>281.13903673293333</v>
      </c>
      <c r="O253" s="34">
        <f t="shared" si="46"/>
        <v>243.01196188833006</v>
      </c>
      <c r="P253" s="80">
        <f>SUM(P249:P252)</f>
        <v>291.89212837844553</v>
      </c>
    </row>
    <row r="254" spans="1:16">
      <c r="A254" s="96" t="s">
        <v>86</v>
      </c>
      <c r="B254" s="95"/>
      <c r="C254" s="91"/>
      <c r="D254" s="91"/>
      <c r="E254" s="91"/>
      <c r="F254" s="237">
        <v>181180</v>
      </c>
      <c r="G254" s="237">
        <v>185477</v>
      </c>
      <c r="H254" s="237">
        <v>190584</v>
      </c>
      <c r="I254" s="237">
        <v>195132</v>
      </c>
      <c r="J254" s="237">
        <v>198638</v>
      </c>
      <c r="K254" s="237">
        <v>200379</v>
      </c>
      <c r="L254" s="234">
        <v>200175</v>
      </c>
      <c r="M254" s="232">
        <v>199254</v>
      </c>
      <c r="N254" s="232">
        <v>197401</v>
      </c>
      <c r="O254" s="232">
        <v>197401</v>
      </c>
      <c r="P254" s="208">
        <f>SUM(F254:O254)</f>
        <v>1945621</v>
      </c>
    </row>
    <row r="255" spans="1:16">
      <c r="A255" s="10"/>
      <c r="B255" s="6" t="s">
        <v>9</v>
      </c>
      <c r="F255">
        <v>402</v>
      </c>
      <c r="G255">
        <v>555</v>
      </c>
      <c r="H255">
        <v>594</v>
      </c>
      <c r="I255">
        <v>593</v>
      </c>
      <c r="J255">
        <v>547</v>
      </c>
      <c r="K255">
        <v>547</v>
      </c>
      <c r="L255">
        <v>547</v>
      </c>
      <c r="M255">
        <v>542</v>
      </c>
      <c r="N255">
        <v>577</v>
      </c>
      <c r="O255">
        <v>577</v>
      </c>
      <c r="P255">
        <f>SUM(F255:O255)</f>
        <v>5481</v>
      </c>
    </row>
    <row r="256" spans="1:16">
      <c r="A256" s="10"/>
      <c r="B256" s="6" t="s">
        <v>15</v>
      </c>
      <c r="C256" s="66"/>
      <c r="D256" s="66"/>
      <c r="E256" s="66"/>
      <c r="F256" s="80">
        <v>221.87879456893697</v>
      </c>
      <c r="G256" s="80">
        <v>299.22847576788496</v>
      </c>
      <c r="H256" s="80">
        <v>311.67359274650551</v>
      </c>
      <c r="I256" s="81">
        <v>303.89684931226043</v>
      </c>
      <c r="J256" s="81">
        <v>275.37530583272081</v>
      </c>
      <c r="K256" s="81">
        <v>272.9826977876923</v>
      </c>
      <c r="L256" s="81">
        <v>273.26089671537403</v>
      </c>
      <c r="M256" s="81">
        <v>272.01461451213027</v>
      </c>
      <c r="N256" s="81">
        <v>292.2984179411452</v>
      </c>
      <c r="O256" s="81">
        <v>292.2984179411452</v>
      </c>
      <c r="P256" s="85">
        <f>+P255*100000/P254</f>
        <v>281.70954158081145</v>
      </c>
    </row>
    <row r="257" spans="1:16">
      <c r="A257" s="10"/>
      <c r="B257" s="65" t="s">
        <v>23</v>
      </c>
      <c r="C257" s="66"/>
      <c r="D257" s="66"/>
      <c r="E257" s="66"/>
      <c r="F257" s="66"/>
      <c r="G257" s="66"/>
      <c r="H257" s="66"/>
      <c r="I257" s="67"/>
      <c r="J257" s="67"/>
      <c r="K257" s="67"/>
      <c r="L257" s="67"/>
      <c r="M257" s="67"/>
      <c r="N257" s="67"/>
      <c r="O257" s="67"/>
    </row>
    <row r="258" spans="1:16">
      <c r="A258" s="10"/>
      <c r="B258" s="90" t="s">
        <v>71</v>
      </c>
      <c r="C258" s="85"/>
      <c r="D258" s="85"/>
      <c r="E258" s="85"/>
      <c r="F258" s="85">
        <f>+F135*F$132/100</f>
        <v>77</v>
      </c>
      <c r="G258" s="85">
        <f t="shared" ref="G258:N258" si="47">+G135*G$132/100</f>
        <v>128</v>
      </c>
      <c r="H258" s="85">
        <f t="shared" si="47"/>
        <v>133</v>
      </c>
      <c r="I258" s="85">
        <f t="shared" si="47"/>
        <v>126</v>
      </c>
      <c r="J258" s="85">
        <f t="shared" si="47"/>
        <v>98.000000000000014</v>
      </c>
      <c r="K258" s="85">
        <f t="shared" si="47"/>
        <v>120</v>
      </c>
      <c r="L258" s="85">
        <f t="shared" si="47"/>
        <v>128</v>
      </c>
      <c r="M258" s="85">
        <f t="shared" si="47"/>
        <v>99.000000000000014</v>
      </c>
      <c r="N258" s="85">
        <f t="shared" si="47"/>
        <v>91</v>
      </c>
      <c r="O258" s="85">
        <f>+O135*O$132/100</f>
        <v>107</v>
      </c>
      <c r="P258" s="85">
        <f>SUM(F258:O258)</f>
        <v>1107</v>
      </c>
    </row>
    <row r="259" spans="1:16">
      <c r="A259" s="10"/>
      <c r="B259" s="90" t="s">
        <v>72</v>
      </c>
      <c r="C259" s="85"/>
      <c r="D259" s="85"/>
      <c r="E259" s="85"/>
      <c r="F259" s="85">
        <f t="shared" ref="F259:N261" si="48">+F136*F$132/100</f>
        <v>145</v>
      </c>
      <c r="G259" s="85">
        <f t="shared" si="48"/>
        <v>160</v>
      </c>
      <c r="H259" s="85">
        <f t="shared" si="48"/>
        <v>198</v>
      </c>
      <c r="I259" s="85">
        <f t="shared" si="48"/>
        <v>189</v>
      </c>
      <c r="J259" s="85">
        <f t="shared" si="48"/>
        <v>194</v>
      </c>
      <c r="K259" s="85">
        <f t="shared" si="48"/>
        <v>213</v>
      </c>
      <c r="L259" s="85">
        <f t="shared" si="48"/>
        <v>189</v>
      </c>
      <c r="M259" s="85">
        <f t="shared" si="48"/>
        <v>209</v>
      </c>
      <c r="N259" s="85">
        <f t="shared" si="48"/>
        <v>239</v>
      </c>
      <c r="O259" s="85">
        <f>+O136*O$132/100</f>
        <v>169</v>
      </c>
      <c r="P259" s="85">
        <f>SUM(F259:O259)</f>
        <v>1905</v>
      </c>
    </row>
    <row r="260" spans="1:16">
      <c r="A260" s="10"/>
      <c r="B260" s="90" t="s">
        <v>70</v>
      </c>
      <c r="C260" s="85"/>
      <c r="D260" s="85"/>
      <c r="E260" s="85"/>
      <c r="F260" s="85">
        <f t="shared" si="48"/>
        <v>113</v>
      </c>
      <c r="G260" s="85">
        <f t="shared" si="48"/>
        <v>190</v>
      </c>
      <c r="H260" s="85">
        <f t="shared" si="48"/>
        <v>189</v>
      </c>
      <c r="I260" s="85">
        <f t="shared" si="48"/>
        <v>181</v>
      </c>
      <c r="J260" s="85">
        <f t="shared" si="48"/>
        <v>179</v>
      </c>
      <c r="K260" s="85">
        <f t="shared" si="48"/>
        <v>147</v>
      </c>
      <c r="L260" s="85">
        <f t="shared" si="48"/>
        <v>152</v>
      </c>
      <c r="M260" s="85">
        <f t="shared" si="48"/>
        <v>148</v>
      </c>
      <c r="N260" s="85">
        <f t="shared" si="48"/>
        <v>155</v>
      </c>
      <c r="O260" s="85">
        <f>+O137*O$132/100</f>
        <v>114</v>
      </c>
      <c r="P260" s="85">
        <f>SUM(F260:O260)</f>
        <v>1568</v>
      </c>
    </row>
    <row r="261" spans="1:16">
      <c r="A261" s="10"/>
      <c r="B261" s="90" t="s">
        <v>69</v>
      </c>
      <c r="C261" s="85"/>
      <c r="D261" s="85"/>
      <c r="E261" s="85"/>
      <c r="F261" s="85">
        <f t="shared" si="48"/>
        <v>67.000000000000014</v>
      </c>
      <c r="G261" s="85">
        <f t="shared" si="48"/>
        <v>77</v>
      </c>
      <c r="H261" s="85">
        <f t="shared" si="48"/>
        <v>74</v>
      </c>
      <c r="I261" s="85">
        <f t="shared" si="48"/>
        <v>97</v>
      </c>
      <c r="J261" s="85">
        <f t="shared" si="48"/>
        <v>76</v>
      </c>
      <c r="K261" s="85">
        <f t="shared" si="48"/>
        <v>67</v>
      </c>
      <c r="L261" s="85">
        <f t="shared" si="48"/>
        <v>78</v>
      </c>
      <c r="M261" s="85">
        <f t="shared" si="48"/>
        <v>86</v>
      </c>
      <c r="N261" s="85">
        <f t="shared" si="48"/>
        <v>75</v>
      </c>
      <c r="O261" s="85">
        <f>+O138*O$132/100</f>
        <v>102</v>
      </c>
      <c r="P261" s="85">
        <f>SUM(F261:O261)</f>
        <v>799</v>
      </c>
    </row>
    <row r="262" spans="1:16">
      <c r="A262" s="10"/>
      <c r="B262" s="90"/>
      <c r="C262" s="85"/>
      <c r="D262" s="85"/>
      <c r="E262" s="85"/>
      <c r="F262" s="85">
        <f>+F258*100000/F$254</f>
        <v>42.499172094050117</v>
      </c>
      <c r="G262" s="85">
        <f t="shared" ref="G262:N262" si="49">+G258*100000/G$254</f>
        <v>69.011252068989691</v>
      </c>
      <c r="H262" s="85">
        <f t="shared" si="49"/>
        <v>69.785501406204091</v>
      </c>
      <c r="I262" s="85">
        <f t="shared" si="49"/>
        <v>64.571674558760222</v>
      </c>
      <c r="J262" s="85">
        <f t="shared" si="49"/>
        <v>49.335978010249811</v>
      </c>
      <c r="K262" s="85">
        <f t="shared" si="49"/>
        <v>59.886515053972722</v>
      </c>
      <c r="L262" s="85">
        <f t="shared" si="49"/>
        <v>63.944048957162479</v>
      </c>
      <c r="M262" s="85">
        <f t="shared" si="49"/>
        <v>49.685326266975828</v>
      </c>
      <c r="N262" s="85">
        <f t="shared" si="49"/>
        <v>46.099057248950103</v>
      </c>
      <c r="O262" s="85">
        <f t="shared" ref="O262:P265" si="50">+O258*100000/O$254</f>
        <v>54.20438599601826</v>
      </c>
      <c r="P262" s="85">
        <f t="shared" si="50"/>
        <v>56.897001008932364</v>
      </c>
    </row>
    <row r="263" spans="1:16">
      <c r="A263" s="10"/>
      <c r="B263" s="90"/>
      <c r="C263" s="85"/>
      <c r="D263" s="85"/>
      <c r="E263" s="85"/>
      <c r="F263" s="85">
        <f t="shared" ref="F263:N265" si="51">+F259*100000/F$254</f>
        <v>80.030908488795674</v>
      </c>
      <c r="G263" s="85">
        <f t="shared" si="51"/>
        <v>86.26406508623711</v>
      </c>
      <c r="H263" s="85">
        <f t="shared" si="51"/>
        <v>103.89119758216849</v>
      </c>
      <c r="I263" s="85">
        <f t="shared" si="51"/>
        <v>96.85751183814034</v>
      </c>
      <c r="J263" s="85">
        <f t="shared" si="51"/>
        <v>97.665099326412872</v>
      </c>
      <c r="K263" s="85">
        <f t="shared" si="51"/>
        <v>106.29856422080158</v>
      </c>
      <c r="L263" s="85">
        <f t="shared" si="51"/>
        <v>94.41738478831023</v>
      </c>
      <c r="M263" s="85">
        <f t="shared" si="51"/>
        <v>104.8912443413934</v>
      </c>
      <c r="N263" s="85">
        <f t="shared" si="51"/>
        <v>121.07334815933049</v>
      </c>
      <c r="O263" s="85">
        <f t="shared" si="50"/>
        <v>85.612534890907341</v>
      </c>
      <c r="P263" s="85">
        <f t="shared" si="50"/>
        <v>97.912183308054338</v>
      </c>
    </row>
    <row r="264" spans="1:16">
      <c r="A264" s="10"/>
      <c r="B264" s="90"/>
      <c r="C264" s="85"/>
      <c r="D264" s="85"/>
      <c r="E264" s="85"/>
      <c r="F264" s="85">
        <f t="shared" si="51"/>
        <v>62.368914891268354</v>
      </c>
      <c r="G264" s="85">
        <f t="shared" si="51"/>
        <v>102.43857728990656</v>
      </c>
      <c r="H264" s="85">
        <f t="shared" si="51"/>
        <v>99.168870419342653</v>
      </c>
      <c r="I264" s="85">
        <f t="shared" si="51"/>
        <v>92.757722977266667</v>
      </c>
      <c r="J264" s="85">
        <f t="shared" si="51"/>
        <v>90.113674120762397</v>
      </c>
      <c r="K264" s="85">
        <f t="shared" si="51"/>
        <v>73.36098094111658</v>
      </c>
      <c r="L264" s="85">
        <f t="shared" si="51"/>
        <v>75.933558136630452</v>
      </c>
      <c r="M264" s="85">
        <f t="shared" si="51"/>
        <v>74.277053409216379</v>
      </c>
      <c r="N264" s="85">
        <f t="shared" si="51"/>
        <v>78.520372237222716</v>
      </c>
      <c r="O264" s="85">
        <f t="shared" si="50"/>
        <v>57.750467322860572</v>
      </c>
      <c r="P264" s="85">
        <f t="shared" si="50"/>
        <v>80.591235394765988</v>
      </c>
    </row>
    <row r="265" spans="1:16">
      <c r="A265" s="10"/>
      <c r="B265" s="90"/>
      <c r="C265" s="85"/>
      <c r="D265" s="85"/>
      <c r="E265" s="85"/>
      <c r="F265" s="85">
        <f t="shared" si="51"/>
        <v>36.979799094822837</v>
      </c>
      <c r="G265" s="85">
        <f t="shared" si="51"/>
        <v>41.51458132275161</v>
      </c>
      <c r="H265" s="85">
        <f t="shared" si="51"/>
        <v>38.828023338790246</v>
      </c>
      <c r="I265" s="85">
        <f t="shared" si="51"/>
        <v>49.709939938093186</v>
      </c>
      <c r="J265" s="85">
        <f t="shared" si="51"/>
        <v>38.260554375295762</v>
      </c>
      <c r="K265" s="85">
        <f t="shared" si="51"/>
        <v>33.436637571801434</v>
      </c>
      <c r="L265" s="85">
        <f t="shared" si="51"/>
        <v>38.965904833270891</v>
      </c>
      <c r="M265" s="85">
        <f t="shared" si="51"/>
        <v>43.160990494544649</v>
      </c>
      <c r="N265" s="85">
        <f t="shared" si="51"/>
        <v>37.993728501881954</v>
      </c>
      <c r="O265" s="85">
        <f t="shared" si="50"/>
        <v>51.671470762559458</v>
      </c>
      <c r="P265" s="85">
        <f t="shared" si="50"/>
        <v>41.066579770674764</v>
      </c>
    </row>
    <row r="266" spans="1:16">
      <c r="A266" s="18"/>
      <c r="B266" s="7"/>
      <c r="C266" s="34"/>
      <c r="D266" s="34"/>
      <c r="E266" s="34"/>
      <c r="F266" s="34">
        <f>SUM(F262:F265)</f>
        <v>221.878794568937</v>
      </c>
      <c r="G266" s="34">
        <f t="shared" ref="G266:O266" si="52">SUM(G262:G265)</f>
        <v>299.22847576788496</v>
      </c>
      <c r="H266" s="34">
        <f t="shared" si="52"/>
        <v>311.67359274650551</v>
      </c>
      <c r="I266" s="34">
        <f t="shared" si="52"/>
        <v>303.89684931226043</v>
      </c>
      <c r="J266" s="34">
        <f t="shared" si="52"/>
        <v>275.37530583272087</v>
      </c>
      <c r="K266" s="34">
        <f t="shared" si="52"/>
        <v>272.9826977876923</v>
      </c>
      <c r="L266" s="34">
        <f t="shared" si="52"/>
        <v>273.26089671537403</v>
      </c>
      <c r="M266" s="34">
        <f t="shared" si="52"/>
        <v>272.01461451213027</v>
      </c>
      <c r="N266" s="34">
        <f t="shared" si="52"/>
        <v>283.68650614738527</v>
      </c>
      <c r="O266" s="34">
        <f t="shared" si="52"/>
        <v>249.23885897234564</v>
      </c>
      <c r="P266" s="80">
        <f>SUM(P262:P265)</f>
        <v>276.46699948242747</v>
      </c>
    </row>
    <row r="267" spans="1:16">
      <c r="A267" s="96" t="s">
        <v>88</v>
      </c>
      <c r="B267" s="95"/>
      <c r="C267" s="91"/>
      <c r="D267" s="91"/>
      <c r="E267" s="91"/>
      <c r="F267" s="237">
        <v>83635</v>
      </c>
      <c r="G267" s="237">
        <v>88091</v>
      </c>
      <c r="H267" s="237">
        <v>92163</v>
      </c>
      <c r="I267" s="237">
        <v>96790</v>
      </c>
      <c r="J267" s="237">
        <v>99512</v>
      </c>
      <c r="K267" s="237">
        <v>101350</v>
      </c>
      <c r="L267" s="234">
        <v>103003</v>
      </c>
      <c r="M267" s="232">
        <v>104227</v>
      </c>
      <c r="N267" s="232">
        <v>104141</v>
      </c>
      <c r="O267" s="232">
        <v>104141</v>
      </c>
      <c r="P267" s="208">
        <f>SUM(F267:O267)</f>
        <v>977053</v>
      </c>
    </row>
    <row r="268" spans="1:16">
      <c r="A268" s="10"/>
      <c r="B268" s="6" t="s">
        <v>9</v>
      </c>
      <c r="F268">
        <v>247</v>
      </c>
      <c r="G268">
        <v>261</v>
      </c>
      <c r="H268">
        <v>263</v>
      </c>
      <c r="I268">
        <v>248</v>
      </c>
      <c r="J268">
        <v>264</v>
      </c>
      <c r="K268">
        <v>223</v>
      </c>
      <c r="L268">
        <v>269</v>
      </c>
      <c r="M268">
        <v>239</v>
      </c>
      <c r="N268">
        <v>217</v>
      </c>
      <c r="O268">
        <v>217</v>
      </c>
      <c r="P268">
        <f>SUM(F268:O268)</f>
        <v>2448</v>
      </c>
    </row>
    <row r="269" spans="1:16">
      <c r="A269" s="10"/>
      <c r="B269" s="6" t="s">
        <v>15</v>
      </c>
      <c r="C269" s="66"/>
      <c r="D269" s="66"/>
      <c r="E269" s="66"/>
      <c r="F269" s="80">
        <v>295.33090213427391</v>
      </c>
      <c r="G269" s="80">
        <v>296.28452395817959</v>
      </c>
      <c r="H269" s="80">
        <v>285.36397469700421</v>
      </c>
      <c r="I269" s="81">
        <v>256.22481661328652</v>
      </c>
      <c r="J269" s="81">
        <v>265.29463783262321</v>
      </c>
      <c r="K269" s="81">
        <v>220.02960039467192</v>
      </c>
      <c r="L269" s="81">
        <v>261.15744201625193</v>
      </c>
      <c r="M269" s="81">
        <v>229.30718527828682</v>
      </c>
      <c r="N269" s="81">
        <v>208.371342698841</v>
      </c>
      <c r="O269" s="81">
        <v>208.371342698841</v>
      </c>
      <c r="P269" s="85">
        <f>+P268*100000/P267</f>
        <v>250.54935607382609</v>
      </c>
    </row>
    <row r="270" spans="1:16">
      <c r="A270" s="10"/>
      <c r="B270" s="65" t="s">
        <v>23</v>
      </c>
      <c r="C270" s="66"/>
      <c r="D270" s="66"/>
      <c r="E270" s="66"/>
      <c r="F270" s="66"/>
      <c r="G270" s="66"/>
      <c r="H270" s="66"/>
      <c r="I270" s="67"/>
      <c r="J270" s="67"/>
      <c r="K270" s="67"/>
      <c r="L270" s="67"/>
      <c r="M270" s="67"/>
      <c r="N270" s="67"/>
      <c r="O270" s="67"/>
    </row>
    <row r="271" spans="1:16">
      <c r="A271" s="10"/>
      <c r="B271" s="90" t="s">
        <v>71</v>
      </c>
      <c r="C271" s="85"/>
      <c r="D271" s="85"/>
      <c r="E271" s="85"/>
      <c r="F271" s="85">
        <f>+F144*F$141/100</f>
        <v>57</v>
      </c>
      <c r="G271" s="85">
        <f t="shared" ref="G271:N271" si="53">+G144*G$141/100</f>
        <v>54</v>
      </c>
      <c r="H271" s="85">
        <f t="shared" si="53"/>
        <v>61</v>
      </c>
      <c r="I271" s="85">
        <f t="shared" si="53"/>
        <v>68</v>
      </c>
      <c r="J271" s="85">
        <f t="shared" si="53"/>
        <v>57</v>
      </c>
      <c r="K271" s="85">
        <f t="shared" si="53"/>
        <v>64</v>
      </c>
      <c r="L271" s="85">
        <f t="shared" si="53"/>
        <v>56</v>
      </c>
      <c r="M271" s="85">
        <f t="shared" si="53"/>
        <v>50</v>
      </c>
      <c r="N271" s="85">
        <f t="shared" si="53"/>
        <v>53</v>
      </c>
      <c r="O271" s="85">
        <f>+O144*O$141/100</f>
        <v>57</v>
      </c>
      <c r="P271" s="85">
        <f>SUM(F271:O271)</f>
        <v>577</v>
      </c>
    </row>
    <row r="272" spans="1:16">
      <c r="A272" s="10"/>
      <c r="B272" s="90" t="s">
        <v>72</v>
      </c>
      <c r="C272" s="85"/>
      <c r="D272" s="85"/>
      <c r="E272" s="85"/>
      <c r="F272" s="85">
        <f t="shared" ref="F272:N274" si="54">+F145*F$141/100</f>
        <v>75</v>
      </c>
      <c r="G272" s="85">
        <f t="shared" si="54"/>
        <v>78</v>
      </c>
      <c r="H272" s="85">
        <f t="shared" si="54"/>
        <v>79</v>
      </c>
      <c r="I272" s="85">
        <f t="shared" si="54"/>
        <v>68</v>
      </c>
      <c r="J272" s="85">
        <f t="shared" si="54"/>
        <v>97</v>
      </c>
      <c r="K272" s="85">
        <f t="shared" si="54"/>
        <v>61</v>
      </c>
      <c r="L272" s="85">
        <f t="shared" si="54"/>
        <v>101</v>
      </c>
      <c r="M272" s="85">
        <f t="shared" si="54"/>
        <v>108</v>
      </c>
      <c r="N272" s="85">
        <f t="shared" si="54"/>
        <v>87</v>
      </c>
      <c r="O272" s="85">
        <f>+O145*O$141/100</f>
        <v>80</v>
      </c>
      <c r="P272" s="85">
        <f>SUM(F272:O272)</f>
        <v>834</v>
      </c>
    </row>
    <row r="273" spans="1:16">
      <c r="A273" s="10"/>
      <c r="B273" s="90" t="s">
        <v>70</v>
      </c>
      <c r="C273" s="85"/>
      <c r="D273" s="85"/>
      <c r="E273" s="85"/>
      <c r="F273" s="85">
        <f t="shared" si="54"/>
        <v>46</v>
      </c>
      <c r="G273" s="85">
        <f t="shared" si="54"/>
        <v>71</v>
      </c>
      <c r="H273" s="85">
        <f t="shared" si="54"/>
        <v>76</v>
      </c>
      <c r="I273" s="85">
        <f t="shared" si="54"/>
        <v>57</v>
      </c>
      <c r="J273" s="85">
        <f t="shared" si="54"/>
        <v>57</v>
      </c>
      <c r="K273" s="85">
        <f t="shared" si="54"/>
        <v>57</v>
      </c>
      <c r="L273" s="85">
        <f t="shared" si="54"/>
        <v>80</v>
      </c>
      <c r="M273" s="85">
        <f t="shared" si="54"/>
        <v>48</v>
      </c>
      <c r="N273" s="85">
        <f t="shared" si="54"/>
        <v>33</v>
      </c>
      <c r="O273" s="85">
        <f>+O146*O$141/100</f>
        <v>56</v>
      </c>
      <c r="P273" s="85">
        <f>SUM(F273:O273)</f>
        <v>581</v>
      </c>
    </row>
    <row r="274" spans="1:16">
      <c r="A274" s="10"/>
      <c r="B274" s="90" t="s">
        <v>69</v>
      </c>
      <c r="C274" s="85"/>
      <c r="D274" s="85"/>
      <c r="E274" s="85"/>
      <c r="F274" s="85">
        <f t="shared" si="54"/>
        <v>69</v>
      </c>
      <c r="G274" s="85">
        <f t="shared" si="54"/>
        <v>58</v>
      </c>
      <c r="H274" s="85">
        <f t="shared" si="54"/>
        <v>47</v>
      </c>
      <c r="I274" s="85">
        <f t="shared" si="54"/>
        <v>55</v>
      </c>
      <c r="J274" s="85">
        <f t="shared" si="54"/>
        <v>53</v>
      </c>
      <c r="K274" s="85">
        <f t="shared" si="54"/>
        <v>41</v>
      </c>
      <c r="L274" s="85">
        <f t="shared" si="54"/>
        <v>32</v>
      </c>
      <c r="M274" s="85">
        <f t="shared" si="54"/>
        <v>33</v>
      </c>
      <c r="N274" s="85">
        <f t="shared" si="54"/>
        <v>43</v>
      </c>
      <c r="O274" s="85">
        <f>+O147*O$141/100</f>
        <v>41</v>
      </c>
      <c r="P274" s="85">
        <f>SUM(F274:O274)</f>
        <v>472</v>
      </c>
    </row>
    <row r="275" spans="1:16">
      <c r="A275" s="10"/>
      <c r="B275" s="90"/>
      <c r="C275" s="85"/>
      <c r="D275" s="85"/>
      <c r="E275" s="85"/>
      <c r="F275" s="85">
        <f t="shared" ref="F275:N275" si="55">+F271*100000/F$267</f>
        <v>68.153285107909369</v>
      </c>
      <c r="G275" s="85">
        <f t="shared" si="55"/>
        <v>61.300246336175093</v>
      </c>
      <c r="H275" s="85">
        <f t="shared" si="55"/>
        <v>66.187081583715809</v>
      </c>
      <c r="I275" s="85">
        <f t="shared" si="55"/>
        <v>70.255191652030163</v>
      </c>
      <c r="J275" s="85">
        <f t="shared" si="55"/>
        <v>57.279524077498188</v>
      </c>
      <c r="K275" s="85">
        <f t="shared" si="55"/>
        <v>63.147508633448446</v>
      </c>
      <c r="L275" s="85">
        <f t="shared" si="55"/>
        <v>54.367348523829406</v>
      </c>
      <c r="M275" s="85">
        <f t="shared" si="55"/>
        <v>47.972214493365442</v>
      </c>
      <c r="N275" s="85">
        <f t="shared" si="55"/>
        <v>50.892539921836743</v>
      </c>
      <c r="O275" s="85">
        <f t="shared" ref="O275:P278" si="56">+O271*100000/O$267</f>
        <v>54.733486331031969</v>
      </c>
      <c r="P275" s="85">
        <f t="shared" si="56"/>
        <v>59.055138257597079</v>
      </c>
    </row>
    <row r="276" spans="1:16">
      <c r="A276" s="10"/>
      <c r="B276" s="90"/>
      <c r="C276" s="85"/>
      <c r="D276" s="85"/>
      <c r="E276" s="85"/>
      <c r="F276" s="85">
        <f t="shared" ref="F276:H278" si="57">+F272*100000/F$267</f>
        <v>89.675375141986009</v>
      </c>
      <c r="G276" s="85">
        <f t="shared" si="57"/>
        <v>88.544800263364024</v>
      </c>
      <c r="H276" s="85">
        <f t="shared" si="57"/>
        <v>85.717695821533582</v>
      </c>
      <c r="I276" s="85">
        <f t="shared" ref="I276:N276" si="58">+I272*100000/I$267</f>
        <v>70.255191652030163</v>
      </c>
      <c r="J276" s="85">
        <f t="shared" si="58"/>
        <v>97.475681324865349</v>
      </c>
      <c r="K276" s="85">
        <f t="shared" si="58"/>
        <v>60.187469166255553</v>
      </c>
      <c r="L276" s="85">
        <f t="shared" si="58"/>
        <v>98.055396444763744</v>
      </c>
      <c r="M276" s="85">
        <f t="shared" si="58"/>
        <v>103.61998330566935</v>
      </c>
      <c r="N276" s="85">
        <f t="shared" si="58"/>
        <v>83.540584399996163</v>
      </c>
      <c r="O276" s="85">
        <f t="shared" si="56"/>
        <v>76.818928183904518</v>
      </c>
      <c r="P276" s="85">
        <f t="shared" si="56"/>
        <v>85.358726701622118</v>
      </c>
    </row>
    <row r="277" spans="1:16">
      <c r="A277" s="10"/>
      <c r="B277" s="90"/>
      <c r="C277" s="85"/>
      <c r="D277" s="85"/>
      <c r="E277" s="85"/>
      <c r="F277" s="85">
        <f t="shared" si="57"/>
        <v>55.00089675375142</v>
      </c>
      <c r="G277" s="85">
        <f t="shared" si="57"/>
        <v>80.59847203460059</v>
      </c>
      <c r="H277" s="85">
        <f t="shared" si="57"/>
        <v>82.46259344856395</v>
      </c>
      <c r="I277" s="85">
        <f t="shared" ref="I277:N277" si="59">+I273*100000/I$267</f>
        <v>58.89038123773117</v>
      </c>
      <c r="J277" s="85">
        <f t="shared" si="59"/>
        <v>57.279524077498188</v>
      </c>
      <c r="K277" s="85">
        <f t="shared" si="59"/>
        <v>56.240749876665021</v>
      </c>
      <c r="L277" s="85">
        <f t="shared" si="59"/>
        <v>77.667640748327713</v>
      </c>
      <c r="M277" s="85">
        <f t="shared" si="59"/>
        <v>46.053325913630822</v>
      </c>
      <c r="N277" s="85">
        <f t="shared" si="59"/>
        <v>31.687807875860614</v>
      </c>
      <c r="O277" s="85">
        <f t="shared" si="56"/>
        <v>53.773249728733163</v>
      </c>
      <c r="P277" s="85">
        <f t="shared" si="56"/>
        <v>59.464532630266731</v>
      </c>
    </row>
    <row r="278" spans="1:16">
      <c r="A278" s="10"/>
      <c r="B278" s="90"/>
      <c r="C278" s="85"/>
      <c r="D278" s="85"/>
      <c r="E278" s="85"/>
      <c r="F278" s="85">
        <f t="shared" si="57"/>
        <v>82.501345130627129</v>
      </c>
      <c r="G278" s="85">
        <f t="shared" si="57"/>
        <v>65.841005324039912</v>
      </c>
      <c r="H278" s="85">
        <f t="shared" si="57"/>
        <v>50.996603843190869</v>
      </c>
      <c r="I278" s="85">
        <f t="shared" ref="I278:N278" si="60">+I274*100000/I$267</f>
        <v>56.824052071494989</v>
      </c>
      <c r="J278" s="85">
        <f t="shared" si="60"/>
        <v>53.259908352761478</v>
      </c>
      <c r="K278" s="85">
        <f t="shared" si="60"/>
        <v>40.453872718302911</v>
      </c>
      <c r="L278" s="85">
        <f t="shared" si="60"/>
        <v>31.067056299331089</v>
      </c>
      <c r="M278" s="85">
        <f t="shared" si="60"/>
        <v>31.661661565621191</v>
      </c>
      <c r="N278" s="85">
        <f t="shared" si="60"/>
        <v>41.290173898848678</v>
      </c>
      <c r="O278" s="85">
        <f t="shared" si="56"/>
        <v>39.369700694251065</v>
      </c>
      <c r="P278" s="85">
        <f t="shared" si="56"/>
        <v>48.308535975018756</v>
      </c>
    </row>
    <row r="279" spans="1:16">
      <c r="A279" s="18"/>
      <c r="B279" s="7"/>
      <c r="C279" s="34"/>
      <c r="D279" s="34"/>
      <c r="E279" s="34"/>
      <c r="F279" s="34">
        <f t="shared" ref="F279:O279" si="61">SUM(F275:F278)</f>
        <v>295.33090213427397</v>
      </c>
      <c r="G279" s="34">
        <f t="shared" si="61"/>
        <v>296.28452395817965</v>
      </c>
      <c r="H279" s="34">
        <f t="shared" si="61"/>
        <v>285.36397469700421</v>
      </c>
      <c r="I279" s="34">
        <f t="shared" si="61"/>
        <v>256.22481661328646</v>
      </c>
      <c r="J279" s="34">
        <f t="shared" si="61"/>
        <v>265.29463783262321</v>
      </c>
      <c r="K279" s="34">
        <f t="shared" si="61"/>
        <v>220.02960039467192</v>
      </c>
      <c r="L279" s="34">
        <f t="shared" si="61"/>
        <v>261.15744201625199</v>
      </c>
      <c r="M279" s="34">
        <f t="shared" si="61"/>
        <v>229.30718527828682</v>
      </c>
      <c r="N279" s="34">
        <f t="shared" si="61"/>
        <v>207.4111060965422</v>
      </c>
      <c r="O279" s="34">
        <f t="shared" si="61"/>
        <v>224.69536493792071</v>
      </c>
      <c r="P279" s="80">
        <f>SUM(P275:P278)</f>
        <v>252.18693356450467</v>
      </c>
    </row>
    <row r="280" spans="1:16" ht="13.5" thickBot="1">
      <c r="A280" s="96" t="s">
        <v>87</v>
      </c>
      <c r="B280" s="95"/>
      <c r="C280" s="91"/>
      <c r="D280" s="91"/>
      <c r="E280" s="91"/>
      <c r="F280" s="242">
        <v>53308</v>
      </c>
      <c r="G280" s="242">
        <v>53757</v>
      </c>
      <c r="H280" s="242">
        <v>53985</v>
      </c>
      <c r="I280" s="237">
        <v>54357</v>
      </c>
      <c r="J280" s="242">
        <v>54561</v>
      </c>
      <c r="K280" s="242">
        <v>54815</v>
      </c>
      <c r="L280" s="239">
        <v>54900</v>
      </c>
      <c r="M280" s="232">
        <v>54954</v>
      </c>
      <c r="N280" s="232">
        <v>54857</v>
      </c>
      <c r="O280" s="232">
        <v>54857</v>
      </c>
      <c r="P280" s="208">
        <f>SUM(F280:O280)</f>
        <v>544351</v>
      </c>
    </row>
    <row r="281" spans="1:16">
      <c r="A281" s="10"/>
      <c r="B281" s="6" t="s">
        <v>9</v>
      </c>
      <c r="F281">
        <v>153</v>
      </c>
      <c r="G281">
        <v>143</v>
      </c>
      <c r="H281">
        <v>148</v>
      </c>
      <c r="I281">
        <v>146</v>
      </c>
      <c r="J281">
        <v>125</v>
      </c>
      <c r="K281">
        <v>154</v>
      </c>
      <c r="L281">
        <v>144</v>
      </c>
      <c r="M281">
        <v>130</v>
      </c>
      <c r="N281">
        <v>124</v>
      </c>
      <c r="O281">
        <v>124</v>
      </c>
      <c r="P281">
        <f>SUM(F281:O281)</f>
        <v>1391</v>
      </c>
    </row>
    <row r="282" spans="1:16">
      <c r="A282" s="10"/>
      <c r="B282" s="6" t="s">
        <v>15</v>
      </c>
      <c r="C282" s="66"/>
      <c r="D282" s="66"/>
      <c r="E282" s="66"/>
      <c r="F282" s="80">
        <v>287.01133038193143</v>
      </c>
      <c r="G282" s="80">
        <v>266.01186822181296</v>
      </c>
      <c r="H282" s="80">
        <v>274.15022691488377</v>
      </c>
      <c r="I282" s="81">
        <v>268.59466122118585</v>
      </c>
      <c r="J282" s="81">
        <v>229.10137277542566</v>
      </c>
      <c r="K282" s="81">
        <v>280.9449968074432</v>
      </c>
      <c r="L282" s="81">
        <v>262.29508196721309</v>
      </c>
      <c r="M282" s="81">
        <v>236.56148778978783</v>
      </c>
      <c r="N282" s="81">
        <v>226.04225531837324</v>
      </c>
      <c r="O282" s="81">
        <v>226.04225531837324</v>
      </c>
      <c r="P282" s="85">
        <f>+P281*100000/P280</f>
        <v>255.53365383732188</v>
      </c>
    </row>
    <row r="283" spans="1:16">
      <c r="A283" s="10"/>
      <c r="B283" s="65" t="s">
        <v>23</v>
      </c>
      <c r="C283" s="66"/>
      <c r="D283" s="66"/>
      <c r="E283" s="66"/>
      <c r="F283" s="66"/>
      <c r="G283" s="66"/>
      <c r="H283" s="66"/>
      <c r="I283" s="67"/>
      <c r="J283" s="67"/>
      <c r="K283" s="67"/>
      <c r="L283" s="67"/>
      <c r="M283" s="67"/>
      <c r="N283" s="67"/>
      <c r="O283" s="67"/>
    </row>
    <row r="284" spans="1:16">
      <c r="A284" s="10"/>
      <c r="B284" s="90" t="s">
        <v>71</v>
      </c>
      <c r="C284" s="85"/>
      <c r="D284" s="85"/>
      <c r="E284" s="85"/>
      <c r="F284" s="85">
        <f>+F153*F$150/100</f>
        <v>38</v>
      </c>
      <c r="G284" s="85">
        <f t="shared" ref="G284:N284" si="62">+G153*G$150/100</f>
        <v>33</v>
      </c>
      <c r="H284" s="85">
        <f t="shared" si="62"/>
        <v>27</v>
      </c>
      <c r="I284" s="85">
        <f t="shared" si="62"/>
        <v>33</v>
      </c>
      <c r="J284" s="85">
        <f t="shared" si="62"/>
        <v>24</v>
      </c>
      <c r="K284" s="85">
        <f t="shared" si="62"/>
        <v>32</v>
      </c>
      <c r="L284" s="85">
        <f t="shared" si="62"/>
        <v>24</v>
      </c>
      <c r="M284" s="85">
        <f t="shared" si="62"/>
        <v>33</v>
      </c>
      <c r="N284" s="85">
        <f t="shared" si="62"/>
        <v>31</v>
      </c>
      <c r="O284" s="85">
        <f>+O153*O$150/100</f>
        <v>22</v>
      </c>
      <c r="P284" s="85">
        <f>SUM(F284:O284)</f>
        <v>297</v>
      </c>
    </row>
    <row r="285" spans="1:16">
      <c r="A285" s="10"/>
      <c r="B285" s="90" t="s">
        <v>72</v>
      </c>
      <c r="C285" s="85"/>
      <c r="D285" s="85"/>
      <c r="E285" s="85"/>
      <c r="F285" s="85">
        <f t="shared" ref="F285:N287" si="63">+F154*F$150/100</f>
        <v>33.000000000000007</v>
      </c>
      <c r="G285" s="85">
        <f t="shared" si="63"/>
        <v>32</v>
      </c>
      <c r="H285" s="85">
        <f t="shared" si="63"/>
        <v>43</v>
      </c>
      <c r="I285" s="85">
        <f t="shared" si="63"/>
        <v>36</v>
      </c>
      <c r="J285" s="85">
        <f t="shared" si="63"/>
        <v>33</v>
      </c>
      <c r="K285" s="85">
        <f t="shared" si="63"/>
        <v>43</v>
      </c>
      <c r="L285" s="85">
        <f t="shared" si="63"/>
        <v>36</v>
      </c>
      <c r="M285" s="85">
        <f t="shared" si="63"/>
        <v>34</v>
      </c>
      <c r="N285" s="85">
        <f t="shared" si="63"/>
        <v>37</v>
      </c>
      <c r="O285" s="85">
        <f>+O154*O$150/100</f>
        <v>26</v>
      </c>
      <c r="P285" s="85">
        <f>SUM(F285:O285)</f>
        <v>353</v>
      </c>
    </row>
    <row r="286" spans="1:16">
      <c r="A286" s="10"/>
      <c r="B286" s="90" t="s">
        <v>70</v>
      </c>
      <c r="C286" s="85"/>
      <c r="D286" s="85"/>
      <c r="E286" s="85"/>
      <c r="F286" s="85">
        <f t="shared" si="63"/>
        <v>64</v>
      </c>
      <c r="G286" s="85">
        <f t="shared" si="63"/>
        <v>61</v>
      </c>
      <c r="H286" s="85">
        <f t="shared" si="63"/>
        <v>56</v>
      </c>
      <c r="I286" s="85">
        <f t="shared" si="63"/>
        <v>58</v>
      </c>
      <c r="J286" s="85">
        <f t="shared" si="63"/>
        <v>53</v>
      </c>
      <c r="K286" s="85">
        <f t="shared" si="63"/>
        <v>54</v>
      </c>
      <c r="L286" s="85">
        <f t="shared" si="63"/>
        <v>55</v>
      </c>
      <c r="M286" s="85">
        <f t="shared" si="63"/>
        <v>45</v>
      </c>
      <c r="N286" s="85">
        <f t="shared" si="63"/>
        <v>33</v>
      </c>
      <c r="O286" s="85">
        <f>+O155*O$150/100</f>
        <v>21</v>
      </c>
      <c r="P286" s="85">
        <f>SUM(F286:O286)</f>
        <v>500</v>
      </c>
    </row>
    <row r="287" spans="1:16">
      <c r="A287" s="10"/>
      <c r="B287" s="90" t="s">
        <v>69</v>
      </c>
      <c r="C287" s="85"/>
      <c r="D287" s="85"/>
      <c r="E287" s="85"/>
      <c r="F287" s="85">
        <f t="shared" si="63"/>
        <v>18.000000000000004</v>
      </c>
      <c r="G287" s="85">
        <f t="shared" si="63"/>
        <v>17</v>
      </c>
      <c r="H287" s="85">
        <f t="shared" si="63"/>
        <v>22</v>
      </c>
      <c r="I287" s="85">
        <f t="shared" si="63"/>
        <v>19</v>
      </c>
      <c r="J287" s="85">
        <f t="shared" si="63"/>
        <v>15</v>
      </c>
      <c r="K287" s="85">
        <f t="shared" si="63"/>
        <v>25</v>
      </c>
      <c r="L287" s="85">
        <f t="shared" si="63"/>
        <v>29</v>
      </c>
      <c r="M287" s="85">
        <f t="shared" si="63"/>
        <v>18</v>
      </c>
      <c r="N287" s="85">
        <f t="shared" si="63"/>
        <v>19</v>
      </c>
      <c r="O287" s="85">
        <f>+O156*O$150/100</f>
        <v>21</v>
      </c>
      <c r="P287" s="85">
        <f>SUM(F287:O287)</f>
        <v>203</v>
      </c>
    </row>
    <row r="288" spans="1:16">
      <c r="A288" s="10"/>
      <c r="B288" s="90"/>
      <c r="C288" s="85"/>
      <c r="D288" s="85"/>
      <c r="E288" s="85"/>
      <c r="F288" s="85">
        <f>+F284*100000/F$280</f>
        <v>71.283859833420877</v>
      </c>
      <c r="G288" s="85">
        <f t="shared" ref="G288:N288" si="64">+G284*100000/G$280</f>
        <v>61.387354205033766</v>
      </c>
      <c r="H288" s="85">
        <f t="shared" si="64"/>
        <v>50.013892747985551</v>
      </c>
      <c r="I288" s="85">
        <f t="shared" si="64"/>
        <v>60.709752193829679</v>
      </c>
      <c r="J288" s="85">
        <f t="shared" si="64"/>
        <v>43.98746357288173</v>
      </c>
      <c r="K288" s="85">
        <f t="shared" si="64"/>
        <v>58.378181154793396</v>
      </c>
      <c r="L288" s="85">
        <f t="shared" si="64"/>
        <v>43.715846994535518</v>
      </c>
      <c r="M288" s="85">
        <f t="shared" si="64"/>
        <v>60.050223823561524</v>
      </c>
      <c r="N288" s="85">
        <f t="shared" si="64"/>
        <v>56.510563829593309</v>
      </c>
      <c r="O288" s="85">
        <f t="shared" ref="O288:P291" si="65">+O284*100000/O$280</f>
        <v>40.104271104872666</v>
      </c>
      <c r="P288" s="85">
        <f t="shared" si="65"/>
        <v>54.560384751750249</v>
      </c>
    </row>
    <row r="289" spans="1:16">
      <c r="A289" s="10"/>
      <c r="B289" s="90"/>
      <c r="C289" s="85"/>
      <c r="D289" s="85"/>
      <c r="E289" s="85"/>
      <c r="F289" s="85">
        <f t="shared" ref="F289:N291" si="66">+F285*100000/F$280</f>
        <v>61.904404592181301</v>
      </c>
      <c r="G289" s="85">
        <f t="shared" si="66"/>
        <v>59.527131350335772</v>
      </c>
      <c r="H289" s="85">
        <f t="shared" si="66"/>
        <v>79.651755117162168</v>
      </c>
      <c r="I289" s="85">
        <f t="shared" si="66"/>
        <v>66.228820575086928</v>
      </c>
      <c r="J289" s="85">
        <f t="shared" si="66"/>
        <v>60.482762412712376</v>
      </c>
      <c r="K289" s="85">
        <f t="shared" si="66"/>
        <v>78.445680926753624</v>
      </c>
      <c r="L289" s="85">
        <f t="shared" si="66"/>
        <v>65.573770491803273</v>
      </c>
      <c r="M289" s="85">
        <f t="shared" si="66"/>
        <v>61.869927575790662</v>
      </c>
      <c r="N289" s="85">
        <f t="shared" si="66"/>
        <v>67.4480923127404</v>
      </c>
      <c r="O289" s="85">
        <f t="shared" si="65"/>
        <v>47.395956760304067</v>
      </c>
      <c r="P289" s="85">
        <f t="shared" si="65"/>
        <v>64.847864704942211</v>
      </c>
    </row>
    <row r="290" spans="1:16">
      <c r="A290" s="10"/>
      <c r="B290" s="90"/>
      <c r="C290" s="85"/>
      <c r="D290" s="85"/>
      <c r="E290" s="85"/>
      <c r="F290" s="85">
        <f t="shared" si="66"/>
        <v>120.05702708786674</v>
      </c>
      <c r="G290" s="85">
        <f t="shared" si="66"/>
        <v>113.47359413657756</v>
      </c>
      <c r="H290" s="85">
        <f t="shared" si="66"/>
        <v>103.73251829211819</v>
      </c>
      <c r="I290" s="85">
        <f t="shared" si="66"/>
        <v>106.70198870430671</v>
      </c>
      <c r="J290" s="85">
        <f t="shared" si="66"/>
        <v>97.138982056780478</v>
      </c>
      <c r="K290" s="85">
        <f t="shared" si="66"/>
        <v>98.513180698713853</v>
      </c>
      <c r="L290" s="85">
        <f t="shared" si="66"/>
        <v>100.18214936247723</v>
      </c>
      <c r="M290" s="85">
        <f t="shared" si="66"/>
        <v>81.886668850311167</v>
      </c>
      <c r="N290" s="85">
        <f t="shared" si="66"/>
        <v>60.156406657309006</v>
      </c>
      <c r="O290" s="85">
        <f t="shared" si="65"/>
        <v>38.281349691014817</v>
      </c>
      <c r="P290" s="85">
        <f t="shared" si="65"/>
        <v>91.852499582071133</v>
      </c>
    </row>
    <row r="291" spans="1:16">
      <c r="A291" s="10"/>
      <c r="B291" s="90"/>
      <c r="C291" s="85"/>
      <c r="D291" s="85"/>
      <c r="E291" s="85"/>
      <c r="F291" s="85">
        <f t="shared" si="66"/>
        <v>33.76603886846253</v>
      </c>
      <c r="G291" s="85">
        <f t="shared" si="66"/>
        <v>31.623788529865877</v>
      </c>
      <c r="H291" s="85">
        <f t="shared" si="66"/>
        <v>40.752060757617855</v>
      </c>
      <c r="I291" s="85">
        <f t="shared" si="66"/>
        <v>34.954099747962545</v>
      </c>
      <c r="J291" s="85">
        <f t="shared" si="66"/>
        <v>27.49216473305108</v>
      </c>
      <c r="K291" s="85">
        <f t="shared" si="66"/>
        <v>45.607954027182338</v>
      </c>
      <c r="L291" s="85">
        <f t="shared" si="66"/>
        <v>52.823315118397083</v>
      </c>
      <c r="M291" s="85">
        <f t="shared" si="66"/>
        <v>32.754667540124466</v>
      </c>
      <c r="N291" s="85">
        <f t="shared" si="66"/>
        <v>34.635506863299121</v>
      </c>
      <c r="O291" s="85">
        <f t="shared" si="65"/>
        <v>38.281349691014817</v>
      </c>
      <c r="P291" s="85">
        <f t="shared" si="65"/>
        <v>37.292114830320877</v>
      </c>
    </row>
    <row r="292" spans="1:16">
      <c r="A292" s="18"/>
      <c r="B292" s="7"/>
      <c r="C292" s="34"/>
      <c r="D292" s="34"/>
      <c r="E292" s="34"/>
      <c r="F292" s="34">
        <f>SUM(F288:F291)</f>
        <v>287.01133038193143</v>
      </c>
      <c r="G292" s="34">
        <f t="shared" ref="G292:O292" si="67">SUM(G288:G291)</f>
        <v>266.01186822181296</v>
      </c>
      <c r="H292" s="34">
        <f t="shared" si="67"/>
        <v>274.15022691488377</v>
      </c>
      <c r="I292" s="34">
        <f t="shared" si="67"/>
        <v>268.5946612211859</v>
      </c>
      <c r="J292" s="34">
        <f t="shared" si="67"/>
        <v>229.10137277542566</v>
      </c>
      <c r="K292" s="34">
        <f t="shared" si="67"/>
        <v>280.9449968074432</v>
      </c>
      <c r="L292" s="34">
        <f t="shared" si="67"/>
        <v>262.29508196721309</v>
      </c>
      <c r="M292" s="34">
        <f t="shared" si="67"/>
        <v>236.56148778978783</v>
      </c>
      <c r="N292" s="34">
        <f t="shared" si="67"/>
        <v>218.75056966294184</v>
      </c>
      <c r="O292" s="34">
        <f t="shared" si="67"/>
        <v>164.06292724720635</v>
      </c>
      <c r="P292" s="80">
        <f>SUM(P288:P291)</f>
        <v>248.55286386908449</v>
      </c>
    </row>
    <row r="293" spans="1:16">
      <c r="A293" s="96" t="s">
        <v>95</v>
      </c>
      <c r="B293" s="95"/>
      <c r="C293" s="91"/>
      <c r="D293" s="91"/>
      <c r="E293" s="91"/>
      <c r="F293" s="91"/>
      <c r="G293" s="91"/>
      <c r="H293" s="91"/>
      <c r="I293" s="91"/>
      <c r="J293" s="91"/>
      <c r="K293" s="91"/>
      <c r="L293" s="91"/>
      <c r="M293" s="91"/>
      <c r="N293" s="91"/>
      <c r="O293" s="91"/>
      <c r="P293">
        <f>SUM(F293:O293)</f>
        <v>0</v>
      </c>
    </row>
    <row r="294" spans="1:16">
      <c r="A294" s="10"/>
      <c r="B294" s="6" t="s">
        <v>9</v>
      </c>
      <c r="F294">
        <v>53</v>
      </c>
      <c r="G294">
        <v>45</v>
      </c>
      <c r="H294">
        <v>31</v>
      </c>
      <c r="I294">
        <v>22</v>
      </c>
      <c r="J294">
        <v>17</v>
      </c>
      <c r="K294">
        <v>8</v>
      </c>
      <c r="L294">
        <v>9</v>
      </c>
      <c r="M294">
        <v>22</v>
      </c>
      <c r="N294">
        <v>5</v>
      </c>
      <c r="O294">
        <v>5</v>
      </c>
      <c r="P294">
        <f>SUM(F294:O294)</f>
        <v>217</v>
      </c>
    </row>
    <row r="295" spans="1:16">
      <c r="A295" s="10"/>
      <c r="B295" s="6" t="s">
        <v>15</v>
      </c>
      <c r="C295" s="66"/>
      <c r="D295" s="66"/>
      <c r="E295" s="66"/>
      <c r="F295" s="66"/>
      <c r="G295" s="66"/>
      <c r="H295" s="66"/>
      <c r="I295" s="67"/>
      <c r="J295" s="67"/>
      <c r="K295" s="67"/>
      <c r="L295" s="67"/>
      <c r="M295" s="67"/>
      <c r="N295" s="67"/>
      <c r="O295" s="67"/>
      <c r="P295" s="85" t="e">
        <f>+P294*100000/P293</f>
        <v>#DIV/0!</v>
      </c>
    </row>
    <row r="296" spans="1:16">
      <c r="A296" s="10"/>
      <c r="B296" s="65" t="s">
        <v>23</v>
      </c>
      <c r="C296" s="66"/>
      <c r="D296" s="66"/>
      <c r="E296" s="66"/>
      <c r="F296" s="66"/>
      <c r="G296" s="66"/>
      <c r="H296" s="66"/>
      <c r="I296" s="67"/>
      <c r="J296" s="67"/>
      <c r="K296" s="67"/>
      <c r="L296" s="67"/>
      <c r="M296" s="67"/>
      <c r="N296" s="67"/>
      <c r="O296" s="67"/>
    </row>
    <row r="297" spans="1:16">
      <c r="A297" s="10"/>
      <c r="B297" s="90" t="s">
        <v>71</v>
      </c>
      <c r="C297" s="85"/>
      <c r="D297" s="85"/>
      <c r="E297" s="85"/>
      <c r="F297" s="85">
        <v>37.735849056603776</v>
      </c>
      <c r="G297" s="85">
        <v>26.666666666666668</v>
      </c>
      <c r="H297" s="85">
        <v>12.903225806451612</v>
      </c>
      <c r="I297" s="85">
        <v>18.181818181818183</v>
      </c>
      <c r="J297" s="85">
        <v>5.882352941176471</v>
      </c>
      <c r="K297" s="85">
        <v>12.5</v>
      </c>
      <c r="L297" s="85">
        <v>11.111111111111111</v>
      </c>
      <c r="M297" s="85">
        <v>27.272727272727273</v>
      </c>
      <c r="N297" s="85">
        <v>20</v>
      </c>
      <c r="O297" s="85">
        <v>20</v>
      </c>
      <c r="P297" s="85">
        <f>SUM(F297:O297)</f>
        <v>192.25375103655512</v>
      </c>
    </row>
    <row r="298" spans="1:16">
      <c r="A298" s="10"/>
      <c r="B298" s="90" t="s">
        <v>72</v>
      </c>
      <c r="C298" s="85"/>
      <c r="D298" s="85"/>
      <c r="E298" s="85"/>
      <c r="F298" s="85">
        <v>33.962264150943398</v>
      </c>
      <c r="G298" s="85">
        <v>17.777777777777779</v>
      </c>
      <c r="H298" s="85">
        <v>45.161290322580648</v>
      </c>
      <c r="I298" s="85">
        <v>18.181818181818183</v>
      </c>
      <c r="J298" s="85">
        <v>52.941176470588232</v>
      </c>
      <c r="K298" s="85">
        <v>62.5</v>
      </c>
      <c r="L298" s="85">
        <v>33.333333333333336</v>
      </c>
      <c r="M298" s="85">
        <v>13.636363636363637</v>
      </c>
      <c r="N298" s="85">
        <v>40</v>
      </c>
      <c r="O298" s="85">
        <v>40</v>
      </c>
      <c r="P298" s="85">
        <f>SUM(F298:O298)</f>
        <v>357.49402387340518</v>
      </c>
    </row>
    <row r="299" spans="1:16">
      <c r="A299" s="10"/>
      <c r="B299" s="90" t="s">
        <v>70</v>
      </c>
      <c r="C299" s="85"/>
      <c r="D299" s="85"/>
      <c r="E299" s="85"/>
      <c r="F299" s="85">
        <v>20.754716981132077</v>
      </c>
      <c r="G299" s="85">
        <v>37.777777777777779</v>
      </c>
      <c r="H299" s="85">
        <v>19.35483870967742</v>
      </c>
      <c r="I299" s="85">
        <v>18.181818181818183</v>
      </c>
      <c r="J299" s="85">
        <v>23.529411764705884</v>
      </c>
      <c r="K299" s="85"/>
      <c r="L299" s="85">
        <v>11.111111111111111</v>
      </c>
      <c r="M299" s="85">
        <v>18.181818181818183</v>
      </c>
      <c r="N299" s="85">
        <v>0</v>
      </c>
      <c r="O299" s="85">
        <v>0</v>
      </c>
      <c r="P299" s="85">
        <f>SUM(F299:O299)</f>
        <v>148.89149270804063</v>
      </c>
    </row>
    <row r="300" spans="1:16">
      <c r="A300" s="10"/>
      <c r="B300" s="90" t="s">
        <v>69</v>
      </c>
      <c r="C300" s="85"/>
      <c r="D300" s="85"/>
      <c r="E300" s="85"/>
      <c r="F300" s="85">
        <v>7.5471698113207548</v>
      </c>
      <c r="G300" s="85">
        <v>17.777777777777779</v>
      </c>
      <c r="H300" s="85">
        <v>22.580645161290324</v>
      </c>
      <c r="I300" s="85">
        <v>45.454545454545453</v>
      </c>
      <c r="J300" s="85">
        <v>17.647058823529413</v>
      </c>
      <c r="K300" s="85">
        <v>25</v>
      </c>
      <c r="L300" s="85">
        <v>44.444444444444443</v>
      </c>
      <c r="M300" s="85">
        <v>40.909090909090907</v>
      </c>
      <c r="N300" s="85">
        <v>40</v>
      </c>
      <c r="O300" s="85">
        <v>40</v>
      </c>
      <c r="P300" s="85">
        <f>SUM(F300:O300)</f>
        <v>301.36073238199913</v>
      </c>
    </row>
    <row r="301" spans="1:16">
      <c r="A301" s="10"/>
      <c r="B301" s="90"/>
      <c r="C301" s="85"/>
      <c r="D301" s="85"/>
      <c r="E301" s="85"/>
      <c r="F301" s="85"/>
      <c r="G301" s="85"/>
      <c r="H301" s="85"/>
      <c r="I301" s="85"/>
      <c r="J301" s="85"/>
      <c r="K301" s="85"/>
      <c r="L301" s="85"/>
      <c r="M301" s="85"/>
      <c r="N301" s="85"/>
      <c r="P301" s="85">
        <f>+P297*100000/P$241</f>
        <v>7.6464581794249709</v>
      </c>
    </row>
    <row r="302" spans="1:16">
      <c r="A302" s="10"/>
      <c r="B302" s="90"/>
      <c r="C302" s="85"/>
      <c r="D302" s="85"/>
      <c r="E302" s="85"/>
      <c r="F302" s="85"/>
      <c r="G302" s="85"/>
      <c r="H302" s="85"/>
      <c r="I302" s="85"/>
      <c r="J302" s="85"/>
      <c r="K302" s="85"/>
      <c r="L302" s="85"/>
      <c r="M302" s="85"/>
      <c r="N302" s="85"/>
      <c r="P302" s="85">
        <f>+P298*100000/P$241</f>
        <v>14.218516352498032</v>
      </c>
    </row>
    <row r="303" spans="1:16">
      <c r="A303" s="10"/>
      <c r="B303" s="90"/>
      <c r="C303" s="85"/>
      <c r="D303" s="85"/>
      <c r="E303" s="85"/>
      <c r="F303" s="85"/>
      <c r="G303" s="85"/>
      <c r="H303" s="85"/>
      <c r="I303" s="85"/>
      <c r="J303" s="85"/>
      <c r="K303" s="85"/>
      <c r="L303" s="85"/>
      <c r="M303" s="85"/>
      <c r="N303" s="85"/>
      <c r="P303" s="85">
        <f>+P299*100000/P$241</f>
        <v>5.9218224150420742</v>
      </c>
    </row>
    <row r="304" spans="1:16">
      <c r="A304" s="10"/>
      <c r="B304" s="90"/>
      <c r="C304" s="85"/>
      <c r="D304" s="85"/>
      <c r="E304" s="85"/>
      <c r="F304" s="85"/>
      <c r="G304" s="85"/>
      <c r="H304" s="85"/>
      <c r="I304" s="85"/>
      <c r="J304" s="85"/>
      <c r="K304" s="85"/>
      <c r="L304" s="85"/>
      <c r="M304" s="85"/>
      <c r="N304" s="85"/>
      <c r="P304" s="85">
        <f>+P300*100000/P$241</f>
        <v>11.985941624835654</v>
      </c>
    </row>
    <row r="305" spans="1:16" ht="13.5" thickBot="1">
      <c r="A305" s="18"/>
      <c r="B305" s="7"/>
      <c r="C305" s="34"/>
      <c r="D305" s="34"/>
      <c r="E305" s="34"/>
      <c r="F305" s="34"/>
      <c r="G305" s="34"/>
      <c r="H305" s="34"/>
      <c r="I305" s="34"/>
      <c r="J305" s="35"/>
      <c r="K305" s="35"/>
      <c r="L305" s="35"/>
      <c r="M305" s="35"/>
      <c r="N305" s="35"/>
      <c r="P305" s="80">
        <f>SUM(P301:P304)</f>
        <v>39.77273857180073</v>
      </c>
    </row>
    <row r="306" spans="1:16" ht="13.5" thickBot="1">
      <c r="A306" s="97" t="s">
        <v>89</v>
      </c>
      <c r="B306" s="95"/>
      <c r="C306" s="91"/>
      <c r="D306" s="91"/>
      <c r="E306" s="91"/>
      <c r="F306" s="214">
        <v>1335792</v>
      </c>
      <c r="G306" s="214">
        <v>1370306</v>
      </c>
      <c r="H306" s="214">
        <v>1392117</v>
      </c>
      <c r="I306" s="214">
        <v>1426109</v>
      </c>
      <c r="J306" s="214">
        <v>1446520</v>
      </c>
      <c r="K306" s="214">
        <v>1461979</v>
      </c>
      <c r="L306" s="244">
        <v>1470069</v>
      </c>
      <c r="M306" s="214">
        <v>1474449</v>
      </c>
      <c r="N306" s="214">
        <v>1472049</v>
      </c>
      <c r="O306">
        <v>1466818</v>
      </c>
      <c r="P306" s="208">
        <f>SUM(F306:O306)</f>
        <v>14316208</v>
      </c>
    </row>
    <row r="307" spans="1:16">
      <c r="A307" s="10"/>
      <c r="B307" s="6" t="s">
        <v>9</v>
      </c>
      <c r="C307" s="208"/>
      <c r="D307" s="208"/>
      <c r="E307" s="208"/>
      <c r="F307" s="208">
        <v>3515</v>
      </c>
      <c r="G307" s="208">
        <v>3772</v>
      </c>
      <c r="H307" s="208">
        <v>3763</v>
      </c>
      <c r="I307" s="208">
        <v>3836</v>
      </c>
      <c r="J307" s="208">
        <v>3647</v>
      </c>
      <c r="K307" s="208">
        <v>3591</v>
      </c>
      <c r="L307" s="208">
        <v>3516</v>
      </c>
      <c r="M307" s="208">
        <v>3525</v>
      </c>
      <c r="N307" s="208">
        <v>3601</v>
      </c>
      <c r="O307" s="101">
        <v>3327</v>
      </c>
      <c r="P307" s="208">
        <f>SUM(F307:O307)</f>
        <v>36093</v>
      </c>
    </row>
    <row r="308" spans="1:16">
      <c r="A308" s="10"/>
      <c r="B308" s="6" t="s">
        <v>15</v>
      </c>
      <c r="C308" s="80"/>
      <c r="D308" s="80"/>
      <c r="E308" s="80"/>
      <c r="F308" s="80">
        <v>263.13977026363386</v>
      </c>
      <c r="G308" s="80">
        <v>275.26698416266146</v>
      </c>
      <c r="H308" s="80">
        <v>270.30773993852529</v>
      </c>
      <c r="I308" s="81">
        <v>268.98364711252788</v>
      </c>
      <c r="J308" s="81">
        <v>252.12233498327021</v>
      </c>
      <c r="K308" s="81">
        <v>245.62596316362956</v>
      </c>
      <c r="L308" s="81">
        <v>239.17244700758943</v>
      </c>
      <c r="M308" s="81">
        <v>239.07235855563673</v>
      </c>
      <c r="N308" s="81">
        <v>244.62500908597471</v>
      </c>
      <c r="O308" s="81">
        <v>226.81750564828084</v>
      </c>
      <c r="P308" s="85">
        <f>+P307*100000/P306</f>
        <v>252.11284999491485</v>
      </c>
    </row>
    <row r="309" spans="1:16">
      <c r="A309" s="10"/>
      <c r="B309" s="65" t="s">
        <v>23</v>
      </c>
      <c r="C309" s="66"/>
      <c r="D309" s="66"/>
      <c r="E309" s="66"/>
      <c r="F309" s="66"/>
      <c r="G309" s="66"/>
      <c r="H309" s="66"/>
      <c r="I309" s="67"/>
      <c r="J309" s="67"/>
      <c r="K309" s="67"/>
      <c r="L309" s="67"/>
      <c r="M309" s="67"/>
      <c r="N309" s="67"/>
      <c r="O309" s="67"/>
    </row>
    <row r="310" spans="1:16">
      <c r="A310" s="10"/>
      <c r="B310" s="90" t="s">
        <v>71</v>
      </c>
      <c r="C310" s="85"/>
      <c r="D310" s="85"/>
      <c r="E310" s="85"/>
      <c r="F310" s="85">
        <f>+F171*F$168/100</f>
        <v>873</v>
      </c>
      <c r="G310" s="85">
        <f t="shared" ref="G310:N310" si="68">+G171*G$168/100</f>
        <v>924</v>
      </c>
      <c r="H310" s="85">
        <f t="shared" si="68"/>
        <v>837</v>
      </c>
      <c r="I310" s="85">
        <f t="shared" si="68"/>
        <v>903</v>
      </c>
      <c r="J310" s="85">
        <f t="shared" si="68"/>
        <v>825</v>
      </c>
      <c r="K310" s="85">
        <f t="shared" si="68"/>
        <v>901</v>
      </c>
      <c r="L310" s="85">
        <f t="shared" si="68"/>
        <v>818</v>
      </c>
      <c r="M310" s="85">
        <f t="shared" si="68"/>
        <v>803</v>
      </c>
      <c r="N310" s="85">
        <f t="shared" si="68"/>
        <v>834</v>
      </c>
      <c r="O310" s="85">
        <f>+O171*O$168/100</f>
        <v>830</v>
      </c>
      <c r="P310" s="85">
        <f>SUM(F310:O310)</f>
        <v>8548</v>
      </c>
    </row>
    <row r="311" spans="1:16">
      <c r="A311" s="10"/>
      <c r="B311" s="90" t="s">
        <v>72</v>
      </c>
      <c r="C311" s="85"/>
      <c r="D311" s="85"/>
      <c r="E311" s="85"/>
      <c r="F311" s="85">
        <f t="shared" ref="F311:N313" si="69">+F172*F$168/100</f>
        <v>1242.0000000000002</v>
      </c>
      <c r="G311" s="85">
        <f t="shared" si="69"/>
        <v>1125</v>
      </c>
      <c r="H311" s="85">
        <f t="shared" si="69"/>
        <v>1239.9999999999998</v>
      </c>
      <c r="I311" s="85">
        <f t="shared" si="69"/>
        <v>1185</v>
      </c>
      <c r="J311" s="85">
        <f t="shared" si="69"/>
        <v>1223</v>
      </c>
      <c r="K311" s="85">
        <f t="shared" si="69"/>
        <v>1151</v>
      </c>
      <c r="L311" s="85">
        <f t="shared" si="69"/>
        <v>1180</v>
      </c>
      <c r="M311" s="85">
        <f t="shared" si="69"/>
        <v>1276.9999999999998</v>
      </c>
      <c r="N311" s="85">
        <f t="shared" si="69"/>
        <v>1304</v>
      </c>
      <c r="O311" s="85">
        <f>+O172*O$168/100</f>
        <v>1167</v>
      </c>
      <c r="P311" s="85">
        <f>SUM(F311:O311)</f>
        <v>12094</v>
      </c>
    </row>
    <row r="312" spans="1:16">
      <c r="A312" s="10"/>
      <c r="B312" s="90" t="s">
        <v>70</v>
      </c>
      <c r="C312" s="85"/>
      <c r="D312" s="85"/>
      <c r="E312" s="85"/>
      <c r="F312" s="85">
        <f t="shared" si="69"/>
        <v>918</v>
      </c>
      <c r="G312" s="85">
        <f t="shared" si="69"/>
        <v>1160</v>
      </c>
      <c r="H312" s="85">
        <f t="shared" si="69"/>
        <v>1160</v>
      </c>
      <c r="I312" s="85">
        <f t="shared" si="69"/>
        <v>1143</v>
      </c>
      <c r="J312" s="85">
        <f t="shared" si="69"/>
        <v>978</v>
      </c>
      <c r="K312" s="85">
        <f t="shared" si="69"/>
        <v>1008</v>
      </c>
      <c r="L312" s="85">
        <f t="shared" si="69"/>
        <v>971</v>
      </c>
      <c r="M312" s="85">
        <f t="shared" si="69"/>
        <v>903</v>
      </c>
      <c r="N312" s="85">
        <f t="shared" si="69"/>
        <v>843</v>
      </c>
      <c r="O312" s="85">
        <f>+O173*O$168/100</f>
        <v>753</v>
      </c>
      <c r="P312" s="85">
        <f>SUM(F312:O312)</f>
        <v>9837</v>
      </c>
    </row>
    <row r="313" spans="1:16">
      <c r="A313" s="10"/>
      <c r="B313" s="90" t="s">
        <v>69</v>
      </c>
      <c r="C313" s="85"/>
      <c r="D313" s="85"/>
      <c r="E313" s="85"/>
      <c r="F313" s="85">
        <f t="shared" si="69"/>
        <v>482</v>
      </c>
      <c r="G313" s="85">
        <f t="shared" si="69"/>
        <v>563</v>
      </c>
      <c r="H313" s="85">
        <f t="shared" si="69"/>
        <v>526</v>
      </c>
      <c r="I313" s="85">
        <f t="shared" si="69"/>
        <v>605</v>
      </c>
      <c r="J313" s="85">
        <f t="shared" si="69"/>
        <v>620.99999999999989</v>
      </c>
      <c r="K313" s="85">
        <f t="shared" si="69"/>
        <v>531</v>
      </c>
      <c r="L313" s="85">
        <f t="shared" si="69"/>
        <v>547</v>
      </c>
      <c r="M313" s="85">
        <f t="shared" si="69"/>
        <v>542</v>
      </c>
      <c r="N313" s="85">
        <f t="shared" si="69"/>
        <v>525</v>
      </c>
      <c r="O313" s="85">
        <f>+O174*O$168/100</f>
        <v>577</v>
      </c>
      <c r="P313" s="85">
        <f>SUM(F313:O313)</f>
        <v>5519</v>
      </c>
    </row>
    <row r="314" spans="1:16">
      <c r="A314" s="10"/>
      <c r="B314" s="90"/>
      <c r="C314" s="85"/>
      <c r="D314" s="85"/>
      <c r="E314" s="85"/>
      <c r="F314" s="85">
        <f>+F310*100000/F$306</f>
        <v>65.354486327212626</v>
      </c>
      <c r="G314" s="85">
        <f t="shared" ref="G314:N314" si="70">+G310*100000/G$306</f>
        <v>67.430194423727258</v>
      </c>
      <c r="H314" s="85">
        <f t="shared" si="70"/>
        <v>60.124256797381257</v>
      </c>
      <c r="I314" s="85">
        <f t="shared" si="70"/>
        <v>63.319143207146155</v>
      </c>
      <c r="J314" s="85">
        <f t="shared" si="70"/>
        <v>57.033431960843956</v>
      </c>
      <c r="K314" s="85">
        <f t="shared" si="70"/>
        <v>61.628792205633594</v>
      </c>
      <c r="L314" s="85">
        <f t="shared" si="70"/>
        <v>55.643646658762279</v>
      </c>
      <c r="M314" s="85">
        <f t="shared" si="70"/>
        <v>54.461022388702489</v>
      </c>
      <c r="N314" s="85">
        <f t="shared" si="70"/>
        <v>56.655722737490393</v>
      </c>
      <c r="O314" s="85">
        <f t="shared" ref="O314:P317" si="71">+O310*100000/O$306</f>
        <v>56.585070540448783</v>
      </c>
      <c r="P314" s="85">
        <f t="shared" si="71"/>
        <v>59.708548520669716</v>
      </c>
    </row>
    <row r="315" spans="1:16">
      <c r="A315" s="10"/>
      <c r="B315" s="90"/>
      <c r="C315" s="85"/>
      <c r="D315" s="85"/>
      <c r="E315" s="85"/>
      <c r="F315" s="85">
        <f t="shared" ref="F315:N317" si="72">+F311*100000/F$306</f>
        <v>92.978547558302509</v>
      </c>
      <c r="G315" s="85">
        <f t="shared" si="72"/>
        <v>82.098451002914672</v>
      </c>
      <c r="H315" s="85">
        <f t="shared" si="72"/>
        <v>89.072973033157396</v>
      </c>
      <c r="I315" s="85">
        <f t="shared" si="72"/>
        <v>83.093227796753268</v>
      </c>
      <c r="J315" s="85">
        <f t="shared" si="72"/>
        <v>84.547742167408671</v>
      </c>
      <c r="K315" s="85">
        <f t="shared" si="72"/>
        <v>78.728901030726163</v>
      </c>
      <c r="L315" s="85">
        <f t="shared" si="72"/>
        <v>80.268341145891796</v>
      </c>
      <c r="M315" s="85">
        <f t="shared" si="72"/>
        <v>86.608624645545532</v>
      </c>
      <c r="N315" s="85">
        <f t="shared" si="72"/>
        <v>88.584007733438227</v>
      </c>
      <c r="O315" s="85">
        <f t="shared" si="71"/>
        <v>79.559972675546661</v>
      </c>
      <c r="P315" s="85">
        <f t="shared" si="71"/>
        <v>84.477677329080436</v>
      </c>
    </row>
    <row r="316" spans="1:16">
      <c r="A316" s="10"/>
      <c r="B316" s="90"/>
      <c r="C316" s="85"/>
      <c r="D316" s="85"/>
      <c r="E316" s="85"/>
      <c r="F316" s="85">
        <f t="shared" si="72"/>
        <v>68.723274282223585</v>
      </c>
      <c r="G316" s="85">
        <f t="shared" si="72"/>
        <v>84.652625034116468</v>
      </c>
      <c r="H316" s="85">
        <f t="shared" si="72"/>
        <v>83.326329611663382</v>
      </c>
      <c r="I316" s="85">
        <f t="shared" si="72"/>
        <v>80.148151368513908</v>
      </c>
      <c r="J316" s="85">
        <f t="shared" si="72"/>
        <v>67.610541160855021</v>
      </c>
      <c r="K316" s="85">
        <f t="shared" si="72"/>
        <v>68.947638782773211</v>
      </c>
      <c r="L316" s="85">
        <f t="shared" si="72"/>
        <v>66.051321400560113</v>
      </c>
      <c r="M316" s="85">
        <f t="shared" si="72"/>
        <v>61.243216957656728</v>
      </c>
      <c r="N316" s="85">
        <f t="shared" si="72"/>
        <v>57.267115428902166</v>
      </c>
      <c r="O316" s="85">
        <f t="shared" si="71"/>
        <v>51.335612189105944</v>
      </c>
      <c r="P316" s="85">
        <f t="shared" si="71"/>
        <v>68.712329410134302</v>
      </c>
    </row>
    <row r="317" spans="1:16">
      <c r="A317" s="10"/>
      <c r="B317" s="90"/>
      <c r="C317" s="85"/>
      <c r="D317" s="85"/>
      <c r="E317" s="85"/>
      <c r="F317" s="85">
        <f t="shared" si="72"/>
        <v>36.083462095895172</v>
      </c>
      <c r="G317" s="85">
        <f t="shared" si="72"/>
        <v>41.085713701903082</v>
      </c>
      <c r="H317" s="85">
        <f t="shared" si="72"/>
        <v>37.784180496323224</v>
      </c>
      <c r="I317" s="85">
        <f t="shared" si="72"/>
        <v>42.423124740114538</v>
      </c>
      <c r="J317" s="85">
        <f t="shared" si="72"/>
        <v>42.93061969416253</v>
      </c>
      <c r="K317" s="85">
        <f t="shared" si="72"/>
        <v>36.320631144496602</v>
      </c>
      <c r="L317" s="85">
        <f t="shared" si="72"/>
        <v>37.20913780237526</v>
      </c>
      <c r="M317" s="85">
        <f t="shared" si="72"/>
        <v>36.759494563731941</v>
      </c>
      <c r="N317" s="85">
        <f t="shared" si="72"/>
        <v>35.664573665686397</v>
      </c>
      <c r="O317" s="85">
        <f t="shared" si="71"/>
        <v>39.336850243179455</v>
      </c>
      <c r="P317" s="85">
        <f t="shared" si="71"/>
        <v>38.550711193913919</v>
      </c>
    </row>
    <row r="318" spans="1:16">
      <c r="A318" s="98"/>
      <c r="B318" s="7"/>
      <c r="C318" s="33"/>
      <c r="D318" s="34"/>
      <c r="E318" s="34"/>
      <c r="F318" s="34">
        <f>SUM(F314:F317)</f>
        <v>263.13977026363392</v>
      </c>
      <c r="G318" s="34">
        <f t="shared" ref="G318:O318" si="73">SUM(G314:G317)</f>
        <v>275.26698416266152</v>
      </c>
      <c r="H318" s="34">
        <f t="shared" si="73"/>
        <v>270.30773993852529</v>
      </c>
      <c r="I318" s="34">
        <f t="shared" si="73"/>
        <v>268.98364711252788</v>
      </c>
      <c r="J318" s="34">
        <f t="shared" si="73"/>
        <v>252.12233498327021</v>
      </c>
      <c r="K318" s="34">
        <f t="shared" si="73"/>
        <v>245.62596316362954</v>
      </c>
      <c r="L318" s="34">
        <f t="shared" si="73"/>
        <v>239.17244700758945</v>
      </c>
      <c r="M318" s="34">
        <f t="shared" si="73"/>
        <v>239.0723585556367</v>
      </c>
      <c r="N318" s="34">
        <f t="shared" si="73"/>
        <v>238.1714195655172</v>
      </c>
      <c r="O318" s="34">
        <f t="shared" si="73"/>
        <v>226.81750564828081</v>
      </c>
      <c r="P318" s="80">
        <f>SUM(P314:P317)</f>
        <v>251.44926645379837</v>
      </c>
    </row>
    <row r="320" spans="1:16">
      <c r="A320" t="s">
        <v>79</v>
      </c>
      <c r="F320">
        <v>231925</v>
      </c>
      <c r="G320">
        <v>237663</v>
      </c>
      <c r="H320">
        <v>242895</v>
      </c>
      <c r="I320">
        <v>247782</v>
      </c>
      <c r="J320">
        <v>251631</v>
      </c>
      <c r="K320">
        <v>255078</v>
      </c>
      <c r="L320">
        <v>257672</v>
      </c>
      <c r="M320">
        <v>257865</v>
      </c>
      <c r="N320" s="85">
        <v>256725</v>
      </c>
      <c r="O320" s="85">
        <v>257856</v>
      </c>
      <c r="P320" s="85">
        <v>2497092</v>
      </c>
    </row>
    <row r="321" spans="1:16">
      <c r="B321" t="s">
        <v>15</v>
      </c>
      <c r="F321" s="85">
        <v>212.13754446480544</v>
      </c>
      <c r="G321" s="85">
        <v>237.73157790653153</v>
      </c>
      <c r="H321" s="85">
        <v>210.37897033697689</v>
      </c>
      <c r="I321" s="85">
        <v>248.20204857495702</v>
      </c>
      <c r="J321" s="85">
        <v>203.07513780098637</v>
      </c>
      <c r="K321" s="85">
        <v>184.25736441402239</v>
      </c>
      <c r="L321" s="85">
        <v>178.13344096370579</v>
      </c>
      <c r="M321" s="85">
        <v>186.91951214782929</v>
      </c>
      <c r="N321" s="85">
        <v>193.98188723342096</v>
      </c>
      <c r="O321" s="85">
        <v>177.61851576073465</v>
      </c>
      <c r="P321" s="85">
        <v>202.67575243523268</v>
      </c>
    </row>
    <row r="322" spans="1:16">
      <c r="A322" t="s">
        <v>179</v>
      </c>
      <c r="B322" t="s">
        <v>71</v>
      </c>
      <c r="F322" s="85">
        <v>60.364341920879596</v>
      </c>
      <c r="G322" s="85">
        <v>75.316729991626801</v>
      </c>
      <c r="H322" s="85">
        <v>64.225282529488055</v>
      </c>
      <c r="I322" s="85">
        <v>67.801535220476069</v>
      </c>
      <c r="J322" s="85">
        <v>51.265543593595382</v>
      </c>
      <c r="K322" s="85">
        <v>58.413504888700714</v>
      </c>
      <c r="L322" s="85">
        <v>50.06364680679313</v>
      </c>
      <c r="M322" s="85">
        <v>40.718980862078993</v>
      </c>
      <c r="N322" s="85">
        <v>56.870191839516991</v>
      </c>
      <c r="O322" s="85">
        <v>60.111069744353422</v>
      </c>
      <c r="P322" s="85">
        <v>58.307823660481873</v>
      </c>
    </row>
    <row r="323" spans="1:16">
      <c r="A323" t="s">
        <v>179</v>
      </c>
      <c r="B323" t="s">
        <v>72</v>
      </c>
      <c r="F323" s="85">
        <v>72.868384175918933</v>
      </c>
      <c r="G323" s="85">
        <v>63.956105914677508</v>
      </c>
      <c r="H323" s="85">
        <v>65.048683587558415</v>
      </c>
      <c r="I323" s="85">
        <v>82.734016191652344</v>
      </c>
      <c r="J323" s="85">
        <v>67.161836180756737</v>
      </c>
      <c r="K323" s="85">
        <v>52.140913759712717</v>
      </c>
      <c r="L323" s="85">
        <v>54.332639945356888</v>
      </c>
      <c r="M323" s="85">
        <v>74.457565004944442</v>
      </c>
      <c r="N323" s="85">
        <v>71.672022592267993</v>
      </c>
      <c r="O323" s="85">
        <v>62.437949863489699</v>
      </c>
      <c r="P323" s="85">
        <v>66.597466172652034</v>
      </c>
    </row>
    <row r="324" spans="1:16">
      <c r="A324" t="s">
        <v>179</v>
      </c>
      <c r="B324" t="s">
        <v>70</v>
      </c>
      <c r="F324" s="85">
        <v>61.226689662606447</v>
      </c>
      <c r="G324" s="85">
        <v>67.322216752292107</v>
      </c>
      <c r="H324" s="85">
        <v>59.28487618106589</v>
      </c>
      <c r="I324" s="85">
        <v>70.223018621207345</v>
      </c>
      <c r="J324" s="85">
        <v>52.457765537632483</v>
      </c>
      <c r="K324" s="85">
        <v>51.356839868589219</v>
      </c>
      <c r="L324" s="85">
        <v>48.511285665497219</v>
      </c>
      <c r="M324" s="85">
        <v>48.474977216760706</v>
      </c>
      <c r="N324" s="85">
        <v>52.58545135845749</v>
      </c>
      <c r="O324" s="85">
        <v>42.271655497642094</v>
      </c>
      <c r="P324" s="85">
        <v>55.14414366791452</v>
      </c>
    </row>
    <row r="325" spans="1:16">
      <c r="A325" t="s">
        <v>179</v>
      </c>
      <c r="B325" t="s">
        <v>69</v>
      </c>
      <c r="F325" s="85">
        <v>17.678128705400454</v>
      </c>
      <c r="G325" s="85">
        <v>31.136525247935108</v>
      </c>
      <c r="H325" s="85">
        <v>21.820128038864532</v>
      </c>
      <c r="I325" s="85">
        <v>27.443478541621264</v>
      </c>
      <c r="J325" s="85">
        <v>32.189992489001753</v>
      </c>
      <c r="K325" s="85">
        <v>22.346105897019736</v>
      </c>
      <c r="L325" s="85">
        <v>25.225868546058557</v>
      </c>
      <c r="M325" s="85">
        <v>23.267989064045139</v>
      </c>
      <c r="N325" s="85">
        <v>12.854221443178499</v>
      </c>
      <c r="O325" s="85">
        <v>12.797840655249441</v>
      </c>
      <c r="P325" s="85">
        <v>22.626318934184244</v>
      </c>
    </row>
    <row r="326" spans="1:16">
      <c r="A326" t="s">
        <v>80</v>
      </c>
      <c r="F326" s="85">
        <v>264407</v>
      </c>
      <c r="G326" s="85">
        <v>272065</v>
      </c>
      <c r="H326" s="85">
        <v>273258</v>
      </c>
      <c r="I326" s="85">
        <v>279416</v>
      </c>
      <c r="J326" s="85">
        <v>282602</v>
      </c>
      <c r="K326" s="85">
        <v>286025</v>
      </c>
      <c r="L326" s="85">
        <v>287980</v>
      </c>
      <c r="M326" s="85">
        <v>290108</v>
      </c>
      <c r="N326" s="85">
        <v>292134</v>
      </c>
      <c r="O326" s="85">
        <v>287352</v>
      </c>
      <c r="P326" s="85">
        <v>2815347</v>
      </c>
    </row>
    <row r="327" spans="1:16">
      <c r="B327" t="s">
        <v>15</v>
      </c>
      <c r="F327" s="85">
        <v>243.94210440722068</v>
      </c>
      <c r="G327" s="85">
        <v>242.22152794368992</v>
      </c>
      <c r="H327" s="85">
        <v>270.80634418754437</v>
      </c>
      <c r="I327" s="85">
        <v>253.02774357946575</v>
      </c>
      <c r="J327" s="85">
        <v>252.2982852209114</v>
      </c>
      <c r="K327" s="85">
        <v>241.23765405121929</v>
      </c>
      <c r="L327" s="85">
        <v>234.73852350857698</v>
      </c>
      <c r="M327" s="85">
        <v>231.29317357673693</v>
      </c>
      <c r="N327" s="85">
        <v>245.09300526470724</v>
      </c>
      <c r="O327" s="85">
        <v>244.6476795010997</v>
      </c>
      <c r="P327" s="85">
        <v>245.79563371761989</v>
      </c>
    </row>
    <row r="328" spans="1:16">
      <c r="B328" t="s">
        <v>71</v>
      </c>
      <c r="F328" s="85">
        <v>67.698661533166671</v>
      </c>
      <c r="G328" s="85">
        <v>60.279712568687629</v>
      </c>
      <c r="H328" s="85">
        <v>59.284632105921879</v>
      </c>
      <c r="I328" s="85">
        <v>70.862083774730152</v>
      </c>
      <c r="J328" s="85">
        <v>67.940071195532937</v>
      </c>
      <c r="K328" s="85">
        <v>77.615593042566189</v>
      </c>
      <c r="L328" s="85">
        <v>67.713035627474127</v>
      </c>
      <c r="M328" s="85">
        <v>75.833827402208826</v>
      </c>
      <c r="N328" s="85">
        <v>68.804041980734866</v>
      </c>
      <c r="O328" s="85">
        <v>64.728973523761795</v>
      </c>
      <c r="P328" s="85">
        <v>68.16211287631684</v>
      </c>
    </row>
    <row r="329" spans="1:16">
      <c r="B329" t="s">
        <v>72</v>
      </c>
      <c r="F329" s="85">
        <v>81.692239615441352</v>
      </c>
      <c r="G329" s="85">
        <v>69.101133920202898</v>
      </c>
      <c r="H329" s="85">
        <v>100.27153825322586</v>
      </c>
      <c r="I329" s="85">
        <v>69.072637214762224</v>
      </c>
      <c r="J329" s="85">
        <v>95.186870581241465</v>
      </c>
      <c r="K329" s="85">
        <v>69.57433790752556</v>
      </c>
      <c r="L329" s="85">
        <v>74.310716021945964</v>
      </c>
      <c r="M329" s="85">
        <v>84.796007004288057</v>
      </c>
      <c r="N329" s="85">
        <v>92.423339974121433</v>
      </c>
      <c r="O329" s="85">
        <v>103.70555973161837</v>
      </c>
      <c r="P329" s="85">
        <v>84.074893787515364</v>
      </c>
    </row>
    <row r="330" spans="1:16">
      <c r="B330" t="s">
        <v>70</v>
      </c>
      <c r="F330" s="85">
        <v>71.858914476545635</v>
      </c>
      <c r="G330" s="85">
        <v>81.598147501516181</v>
      </c>
      <c r="H330" s="85">
        <v>73.922812872816166</v>
      </c>
      <c r="I330" s="85">
        <v>78.019870014601878</v>
      </c>
      <c r="J330" s="85">
        <v>52.016617009079908</v>
      </c>
      <c r="K330" s="85">
        <v>61.533082772484924</v>
      </c>
      <c r="L330" s="85">
        <v>57.642891867490796</v>
      </c>
      <c r="M330" s="85">
        <v>41.708605071214855</v>
      </c>
      <c r="N330" s="85">
        <v>38.68087932250269</v>
      </c>
      <c r="O330" s="85">
        <v>33.060497229878337</v>
      </c>
      <c r="P330" s="85">
        <v>58.607340409548094</v>
      </c>
    </row>
    <row r="331" spans="1:16">
      <c r="B331" t="s">
        <v>69</v>
      </c>
      <c r="F331" s="85">
        <v>22.692288782067042</v>
      </c>
      <c r="G331" s="85">
        <v>31.242533953283221</v>
      </c>
      <c r="H331" s="85">
        <v>37.327360955580438</v>
      </c>
      <c r="I331" s="85">
        <v>35.073152575371488</v>
      </c>
      <c r="J331" s="85">
        <v>37.154726435057079</v>
      </c>
      <c r="K331" s="85">
        <v>32.514640328642599</v>
      </c>
      <c r="L331" s="85">
        <v>35.071879991666087</v>
      </c>
      <c r="M331" s="85">
        <v>28.954734099025192</v>
      </c>
      <c r="N331" s="85">
        <v>45.18474398734827</v>
      </c>
      <c r="O331" s="85">
        <v>43.152649015841199</v>
      </c>
      <c r="P331" s="85">
        <v>34.951286644239588</v>
      </c>
    </row>
    <row r="332" spans="1:16">
      <c r="A332" t="s">
        <v>83</v>
      </c>
      <c r="F332" s="85">
        <v>159630</v>
      </c>
      <c r="G332" s="85">
        <v>164672</v>
      </c>
      <c r="H332" s="85">
        <v>165492</v>
      </c>
      <c r="I332" s="85">
        <v>168668</v>
      </c>
      <c r="J332" s="85">
        <v>170663</v>
      </c>
      <c r="K332" s="85">
        <v>172100</v>
      </c>
      <c r="L332" s="85">
        <v>173203</v>
      </c>
      <c r="M332" s="85">
        <v>174009</v>
      </c>
      <c r="N332" s="85">
        <v>173664</v>
      </c>
      <c r="O332" s="85">
        <v>173664</v>
      </c>
      <c r="P332" s="85">
        <v>1695765</v>
      </c>
    </row>
    <row r="333" spans="1:16">
      <c r="B333" t="s">
        <v>15</v>
      </c>
      <c r="F333" s="85">
        <v>276.89030883919065</v>
      </c>
      <c r="G333" s="85">
        <v>295.13214146910224</v>
      </c>
      <c r="H333" s="85">
        <v>308.17199622942496</v>
      </c>
      <c r="I333" s="85">
        <v>294.06882159034313</v>
      </c>
      <c r="J333" s="85">
        <v>288.87339376431913</v>
      </c>
      <c r="K333" s="85">
        <v>247.53050552004649</v>
      </c>
      <c r="L333" s="85">
        <v>204.96180782088069</v>
      </c>
      <c r="M333" s="85">
        <v>232.74658207334105</v>
      </c>
      <c r="N333" s="85">
        <v>214.78256863829</v>
      </c>
      <c r="O333" s="85">
        <v>256.81776303666851</v>
      </c>
      <c r="P333" s="85">
        <v>261.35696868375044</v>
      </c>
    </row>
    <row r="334" spans="1:16">
      <c r="B334" t="s">
        <v>71</v>
      </c>
      <c r="F334" s="85">
        <v>82.064774791705815</v>
      </c>
      <c r="G334" s="85">
        <v>82.588418188884575</v>
      </c>
      <c r="H334" s="85">
        <v>58.008846349068236</v>
      </c>
      <c r="I334" s="85">
        <v>52.766381293428509</v>
      </c>
      <c r="J334" s="85">
        <v>61.524759321001035</v>
      </c>
      <c r="K334" s="85">
        <v>61.592097617664152</v>
      </c>
      <c r="L334" s="85">
        <v>54.271577282148691</v>
      </c>
      <c r="M334" s="85">
        <v>50.572096845565461</v>
      </c>
      <c r="N334" s="85">
        <v>45.490141883176712</v>
      </c>
      <c r="O334" s="85">
        <v>60.461580983969043</v>
      </c>
      <c r="P334" s="85">
        <v>60.680577792323817</v>
      </c>
    </row>
    <row r="335" spans="1:16">
      <c r="B335" t="s">
        <v>72</v>
      </c>
      <c r="F335" s="85">
        <v>101.48468333020107</v>
      </c>
      <c r="G335" s="85">
        <v>53.439564710454725</v>
      </c>
      <c r="H335" s="85">
        <v>53.17477581997921</v>
      </c>
      <c r="I335" s="85">
        <v>44.466051651765596</v>
      </c>
      <c r="J335" s="85">
        <v>49.80575754557227</v>
      </c>
      <c r="K335" s="85">
        <v>38.349796629866354</v>
      </c>
      <c r="L335" s="85">
        <v>43.301790384693092</v>
      </c>
      <c r="M335" s="85">
        <v>44.825267658569388</v>
      </c>
      <c r="N335" s="85">
        <v>54.127510595172289</v>
      </c>
      <c r="O335" s="85">
        <v>55.854984337571402</v>
      </c>
      <c r="P335" s="85">
        <v>53.545155136472331</v>
      </c>
    </row>
    <row r="336" spans="1:16">
      <c r="B336" t="s">
        <v>70</v>
      </c>
      <c r="F336" s="85">
        <v>57.633276952953707</v>
      </c>
      <c r="G336" s="85">
        <v>103.84279051690633</v>
      </c>
      <c r="H336" s="85">
        <v>145.62637468880672</v>
      </c>
      <c r="I336" s="85">
        <v>144.66288804041073</v>
      </c>
      <c r="J336" s="85">
        <v>126.5652191746307</v>
      </c>
      <c r="K336" s="85">
        <v>106.33352701917489</v>
      </c>
      <c r="L336" s="85">
        <v>76.211151077059867</v>
      </c>
      <c r="M336" s="85">
        <v>96.546730341534058</v>
      </c>
      <c r="N336" s="85">
        <v>78.887967569559592</v>
      </c>
      <c r="O336" s="85">
        <v>85.797862539156071</v>
      </c>
      <c r="P336" s="85">
        <v>102.19576415364158</v>
      </c>
    </row>
    <row r="337" spans="1:16">
      <c r="B337" t="s">
        <v>69</v>
      </c>
      <c r="F337" s="85">
        <v>35.707573764330014</v>
      </c>
      <c r="G337" s="85">
        <v>55.261368052856589</v>
      </c>
      <c r="H337" s="85">
        <v>51.361999371570832</v>
      </c>
      <c r="I337" s="85">
        <v>52.173500604738301</v>
      </c>
      <c r="J337" s="85">
        <v>50.977657723115144</v>
      </c>
      <c r="K337" s="85">
        <v>41.255084253341089</v>
      </c>
      <c r="L337" s="85">
        <v>31.177289076979037</v>
      </c>
      <c r="M337" s="85">
        <v>40.802487227672131</v>
      </c>
      <c r="N337" s="85">
        <v>36.276948590381423</v>
      </c>
      <c r="O337" s="85">
        <v>54.703335175971993</v>
      </c>
      <c r="P337" s="85">
        <v>44.935471601312685</v>
      </c>
    </row>
    <row r="338" spans="1:16">
      <c r="A338" t="s">
        <v>82</v>
      </c>
      <c r="F338" s="85">
        <v>69894</v>
      </c>
      <c r="G338" s="85">
        <v>71045</v>
      </c>
      <c r="H338" s="85">
        <v>72167</v>
      </c>
      <c r="I338" s="85">
        <v>73795</v>
      </c>
      <c r="J338" s="85">
        <v>74357</v>
      </c>
      <c r="K338" s="85">
        <v>74467</v>
      </c>
      <c r="L338" s="85">
        <v>74152</v>
      </c>
      <c r="M338" s="85">
        <v>73935</v>
      </c>
      <c r="N338" s="85">
        <v>73366</v>
      </c>
      <c r="O338" s="85">
        <v>73366</v>
      </c>
      <c r="P338" s="85">
        <v>730544</v>
      </c>
    </row>
    <row r="339" spans="1:16">
      <c r="B339" t="s">
        <v>15</v>
      </c>
      <c r="F339" s="85">
        <v>268.97873923369673</v>
      </c>
      <c r="G339" s="85">
        <v>230.83960869871208</v>
      </c>
      <c r="H339" s="85">
        <v>223.09365776601493</v>
      </c>
      <c r="I339" s="85">
        <v>241.20875398062199</v>
      </c>
      <c r="J339" s="85">
        <v>221.90244361660638</v>
      </c>
      <c r="K339" s="85">
        <v>226.94616407267648</v>
      </c>
      <c r="L339" s="85">
        <v>244.09321393893623</v>
      </c>
      <c r="M339" s="85">
        <v>273.21295732738218</v>
      </c>
      <c r="N339" s="85">
        <v>213.99558378540468</v>
      </c>
      <c r="O339" s="85">
        <v>223.53678815800234</v>
      </c>
      <c r="P339" s="85">
        <v>236.67294509297182</v>
      </c>
    </row>
    <row r="340" spans="1:16">
      <c r="B340" t="s">
        <v>71</v>
      </c>
      <c r="F340" s="85">
        <v>70.106160757718825</v>
      </c>
      <c r="G340" s="85">
        <v>66.15525371243578</v>
      </c>
      <c r="H340" s="85">
        <v>69.28374464783073</v>
      </c>
      <c r="I340" s="85">
        <v>69.110373331526532</v>
      </c>
      <c r="J340" s="85">
        <v>67.243164732304962</v>
      </c>
      <c r="K340" s="85">
        <v>55.057945130057611</v>
      </c>
      <c r="L340" s="85">
        <v>56.640414284173048</v>
      </c>
      <c r="M340" s="85">
        <v>83.857442348008391</v>
      </c>
      <c r="N340" s="85">
        <v>64.062372216012861</v>
      </c>
      <c r="O340" s="85">
        <v>54.521167843415206</v>
      </c>
      <c r="P340" s="85">
        <v>65.56757703848092</v>
      </c>
    </row>
    <row r="341" spans="1:16">
      <c r="B341" t="s">
        <v>72</v>
      </c>
      <c r="F341" s="85">
        <v>94.428706326723329</v>
      </c>
      <c r="G341" s="85">
        <v>74.600605250193553</v>
      </c>
      <c r="H341" s="85">
        <v>70.669419540787345</v>
      </c>
      <c r="I341" s="85">
        <v>98.922691239243846</v>
      </c>
      <c r="J341" s="85">
        <v>90.105840741288674</v>
      </c>
      <c r="K341" s="85">
        <v>112.80164368109364</v>
      </c>
      <c r="L341" s="85">
        <v>105.18934081346424</v>
      </c>
      <c r="M341" s="85">
        <v>104.14553323865555</v>
      </c>
      <c r="N341" s="85">
        <v>100.86416051031813</v>
      </c>
      <c r="O341" s="85">
        <v>100.86416051031813</v>
      </c>
      <c r="P341" s="85">
        <v>95.408353227184122</v>
      </c>
    </row>
    <row r="342" spans="1:16">
      <c r="B342" t="s">
        <v>70</v>
      </c>
      <c r="F342" s="85">
        <v>95.859444301370644</v>
      </c>
      <c r="G342" s="85">
        <v>76.008163839819829</v>
      </c>
      <c r="H342" s="85">
        <v>76.212119112613792</v>
      </c>
      <c r="I342" s="85">
        <v>51.494003658784486</v>
      </c>
      <c r="J342" s="85">
        <v>48.415078607259559</v>
      </c>
      <c r="K342" s="85">
        <v>38.943424604187086</v>
      </c>
      <c r="L342" s="85">
        <v>66.08048333153522</v>
      </c>
      <c r="M342" s="85">
        <v>66.274430242780824</v>
      </c>
      <c r="N342" s="85">
        <v>34.075729902134505</v>
      </c>
      <c r="O342" s="85">
        <v>40.890875882561403</v>
      </c>
      <c r="P342" s="85">
        <v>59.134015199632053</v>
      </c>
    </row>
    <row r="343" spans="1:16">
      <c r="B343" t="s">
        <v>69</v>
      </c>
      <c r="F343" s="85">
        <v>8.5844278478839389</v>
      </c>
      <c r="G343" s="85">
        <v>14.075585896262933</v>
      </c>
      <c r="H343" s="85">
        <v>6.9283744647830723</v>
      </c>
      <c r="I343" s="85">
        <v>21.681685751067146</v>
      </c>
      <c r="J343" s="85">
        <v>16.138359535753192</v>
      </c>
      <c r="K343" s="85">
        <v>20.14315065733815</v>
      </c>
      <c r="L343" s="85">
        <v>16.182975509763729</v>
      </c>
      <c r="M343" s="85">
        <v>18.935551497937379</v>
      </c>
      <c r="N343" s="85">
        <v>14.993321156939182</v>
      </c>
      <c r="O343" s="85">
        <v>27.260583921707603</v>
      </c>
      <c r="P343" s="85">
        <v>16.562999627674721</v>
      </c>
    </row>
    <row r="344" spans="1:16">
      <c r="A344" t="s">
        <v>84</v>
      </c>
      <c r="F344" s="85">
        <v>57741</v>
      </c>
      <c r="G344" s="85">
        <v>58088</v>
      </c>
      <c r="H344" s="85">
        <v>58757</v>
      </c>
      <c r="I344" s="85">
        <v>60217</v>
      </c>
      <c r="J344" s="85">
        <v>60710</v>
      </c>
      <c r="K344" s="85">
        <v>60960</v>
      </c>
      <c r="L344" s="85">
        <v>60739</v>
      </c>
      <c r="M344" s="85">
        <v>60312</v>
      </c>
      <c r="N344" s="85">
        <v>60103</v>
      </c>
      <c r="O344" s="85">
        <v>60103</v>
      </c>
      <c r="P344" s="85">
        <v>597730</v>
      </c>
    </row>
    <row r="345" spans="1:16">
      <c r="F345" s="85">
        <v>238.99828544708265</v>
      </c>
      <c r="G345" s="85">
        <v>185.92480374604048</v>
      </c>
      <c r="H345" s="85">
        <v>144.66361454805386</v>
      </c>
      <c r="I345" s="85">
        <v>192.63663085175281</v>
      </c>
      <c r="J345" s="85">
        <v>140.00988305056828</v>
      </c>
      <c r="K345" s="85">
        <v>167.32283464566933</v>
      </c>
      <c r="L345" s="85">
        <v>187.68830570144388</v>
      </c>
      <c r="M345" s="85">
        <v>200.62342485740817</v>
      </c>
      <c r="N345" s="85">
        <v>217.9591700913432</v>
      </c>
      <c r="O345" s="85">
        <v>173.03628770610453</v>
      </c>
      <c r="P345" s="85">
        <v>184.69877703980058</v>
      </c>
    </row>
    <row r="346" spans="1:16">
      <c r="B346" t="s">
        <v>71</v>
      </c>
      <c r="F346" s="85">
        <v>64.079250445956944</v>
      </c>
      <c r="G346" s="85">
        <v>56.810356700179035</v>
      </c>
      <c r="H346" s="85">
        <v>35.74042241775448</v>
      </c>
      <c r="I346" s="85">
        <v>44.837836491356263</v>
      </c>
      <c r="J346" s="85">
        <v>39.532202273101632</v>
      </c>
      <c r="K346" s="85">
        <v>29.527559055118118</v>
      </c>
      <c r="L346" s="85">
        <v>74.087489092675213</v>
      </c>
      <c r="M346" s="85">
        <v>53.057434673033562</v>
      </c>
      <c r="N346" s="85">
        <v>73.207660183351919</v>
      </c>
      <c r="O346" s="85">
        <v>43.259071926526133</v>
      </c>
      <c r="P346" s="85">
        <v>51.36098238335034</v>
      </c>
    </row>
    <row r="347" spans="1:16">
      <c r="B347" t="s">
        <v>72</v>
      </c>
      <c r="F347" s="85">
        <v>105.64416965414523</v>
      </c>
      <c r="G347" s="85">
        <v>44.759674975898633</v>
      </c>
      <c r="H347" s="85">
        <v>49.3558214340419</v>
      </c>
      <c r="I347" s="85">
        <v>71.40840626401183</v>
      </c>
      <c r="J347" s="85">
        <v>37.885027178389066</v>
      </c>
      <c r="K347" s="85">
        <v>77.099737532808405</v>
      </c>
      <c r="L347" s="85">
        <v>60.916379920644069</v>
      </c>
      <c r="M347" s="85">
        <v>82.902241676614935</v>
      </c>
      <c r="N347" s="85">
        <v>88.181954311764798</v>
      </c>
      <c r="O347" s="85">
        <v>59.897176513651566</v>
      </c>
      <c r="P347" s="85">
        <v>67.756344837970317</v>
      </c>
    </row>
    <row r="348" spans="1:16">
      <c r="B348" t="s">
        <v>70</v>
      </c>
      <c r="F348" s="85">
        <v>32.90556103981573</v>
      </c>
      <c r="G348" s="85">
        <v>48.202726897121607</v>
      </c>
      <c r="H348" s="85">
        <v>28.932722909610771</v>
      </c>
      <c r="I348" s="85">
        <v>34.873872826610423</v>
      </c>
      <c r="J348" s="85">
        <v>28.001976610113655</v>
      </c>
      <c r="K348" s="85">
        <v>31.16797900262468</v>
      </c>
      <c r="L348" s="85">
        <v>31.281384283573988</v>
      </c>
      <c r="M348" s="85">
        <v>38.135031171242872</v>
      </c>
      <c r="N348" s="85">
        <v>28.28477779811324</v>
      </c>
      <c r="O348" s="85">
        <v>19.965725504550523</v>
      </c>
      <c r="P348" s="85">
        <v>32.121526441704447</v>
      </c>
    </row>
    <row r="349" spans="1:16">
      <c r="B349" t="s">
        <v>69</v>
      </c>
      <c r="F349" s="85">
        <v>36.369304307164754</v>
      </c>
      <c r="G349" s="85">
        <v>36.152045172841206</v>
      </c>
      <c r="H349" s="85">
        <v>30.634647786646699</v>
      </c>
      <c r="I349" s="85">
        <v>41.516515269774317</v>
      </c>
      <c r="J349" s="85">
        <v>34.590676988963928</v>
      </c>
      <c r="K349" s="85">
        <v>29.527559055118118</v>
      </c>
      <c r="L349" s="85">
        <v>21.403052404550618</v>
      </c>
      <c r="M349" s="85">
        <v>26.528717336516781</v>
      </c>
      <c r="N349" s="85">
        <v>28.28477779811324</v>
      </c>
      <c r="O349" s="85">
        <v>49.914313761376306</v>
      </c>
      <c r="P349" s="85">
        <v>33.459923376775464</v>
      </c>
    </row>
    <row r="350" spans="1:16">
      <c r="A350" t="s">
        <v>85</v>
      </c>
      <c r="F350" s="85">
        <v>234072</v>
      </c>
      <c r="G350" s="85">
        <v>239448</v>
      </c>
      <c r="H350" s="85">
        <v>242816</v>
      </c>
      <c r="I350" s="85">
        <v>249952</v>
      </c>
      <c r="J350" s="85">
        <v>253846</v>
      </c>
      <c r="K350" s="85">
        <v>256805</v>
      </c>
      <c r="L350" s="85">
        <v>258245</v>
      </c>
      <c r="M350" s="85">
        <v>259785</v>
      </c>
      <c r="N350" s="85">
        <v>259658</v>
      </c>
      <c r="O350" s="85">
        <v>259658</v>
      </c>
      <c r="P350" s="85">
        <v>2514285</v>
      </c>
    </row>
    <row r="351" spans="1:16">
      <c r="B351" t="s">
        <v>15</v>
      </c>
      <c r="F351" s="85">
        <v>322.55032639529719</v>
      </c>
      <c r="G351" s="85">
        <v>328.25498646887843</v>
      </c>
      <c r="H351" s="85">
        <v>296.52082235108065</v>
      </c>
      <c r="I351" s="85">
        <v>286.05492254512865</v>
      </c>
      <c r="J351" s="85">
        <v>286.39411296612906</v>
      </c>
      <c r="K351" s="85">
        <v>312.29921535795643</v>
      </c>
      <c r="L351" s="85">
        <v>295.06863637243703</v>
      </c>
      <c r="M351" s="85">
        <v>273.68785726658581</v>
      </c>
      <c r="N351" s="85">
        <v>281.13903673293333</v>
      </c>
      <c r="O351" s="85">
        <v>243.01196188833006</v>
      </c>
      <c r="P351" s="85">
        <v>291.89212837844553</v>
      </c>
    </row>
    <row r="352" spans="1:16">
      <c r="B352" t="s">
        <v>71</v>
      </c>
      <c r="F352" s="85">
        <v>61.946751426911391</v>
      </c>
      <c r="G352" s="85">
        <v>57.632554876215295</v>
      </c>
      <c r="H352" s="85">
        <v>52.302978386926725</v>
      </c>
      <c r="I352" s="85">
        <v>55.610677250032005</v>
      </c>
      <c r="J352" s="85">
        <v>57.121246740149552</v>
      </c>
      <c r="K352" s="85">
        <v>57.631276649597943</v>
      </c>
      <c r="L352" s="85">
        <v>40.27183488547697</v>
      </c>
      <c r="M352" s="85">
        <v>41.572839078468732</v>
      </c>
      <c r="N352" s="85">
        <v>54.302197505950147</v>
      </c>
      <c r="O352" s="85">
        <v>50.065855856549767</v>
      </c>
      <c r="P352" s="85">
        <v>52.698878607635969</v>
      </c>
    </row>
    <row r="353" spans="1:16">
      <c r="B353" t="s">
        <v>72</v>
      </c>
      <c r="F353" s="85">
        <v>126.8840356813288</v>
      </c>
      <c r="G353" s="85">
        <v>141.99325114429854</v>
      </c>
      <c r="H353" s="85">
        <v>126.02134949920928</v>
      </c>
      <c r="I353" s="85">
        <v>119.62296760978107</v>
      </c>
      <c r="J353" s="85">
        <v>109.12127825532015</v>
      </c>
      <c r="K353" s="85">
        <v>116.82015537080667</v>
      </c>
      <c r="L353" s="85">
        <v>118.87935874847528</v>
      </c>
      <c r="M353" s="85">
        <v>107.78143464788191</v>
      </c>
      <c r="N353" s="85">
        <v>101.67219958560877</v>
      </c>
      <c r="O353" s="85">
        <v>85.882198892389226</v>
      </c>
      <c r="P353" s="85">
        <v>115.06253268821952</v>
      </c>
    </row>
    <row r="354" spans="1:16">
      <c r="B354" t="s">
        <v>70</v>
      </c>
      <c r="F354" s="85">
        <v>74.336101712293654</v>
      </c>
      <c r="G354" s="85">
        <v>77.678660920116272</v>
      </c>
      <c r="H354" s="85">
        <v>71.659198734844495</v>
      </c>
      <c r="I354" s="85">
        <v>59.211368582767889</v>
      </c>
      <c r="J354" s="85">
        <v>53.969729678624034</v>
      </c>
      <c r="K354" s="85">
        <v>82.552909795370027</v>
      </c>
      <c r="L354" s="85">
        <v>74.348002865495943</v>
      </c>
      <c r="M354" s="85">
        <v>66.208595569413163</v>
      </c>
      <c r="N354" s="85">
        <v>75.098783784824647</v>
      </c>
      <c r="O354" s="85">
        <v>64.315368677260082</v>
      </c>
      <c r="P354" s="85">
        <v>69.880701670653877</v>
      </c>
    </row>
    <row r="355" spans="1:16">
      <c r="B355" t="s">
        <v>69</v>
      </c>
      <c r="F355" s="85">
        <v>59.38343757476332</v>
      </c>
      <c r="G355" s="85">
        <v>50.950519528248307</v>
      </c>
      <c r="H355" s="85">
        <v>46.537295730100155</v>
      </c>
      <c r="I355" s="85">
        <v>51.609909102547704</v>
      </c>
      <c r="J355" s="85">
        <v>66.181858292035329</v>
      </c>
      <c r="K355" s="85">
        <v>55.294873542181826</v>
      </c>
      <c r="L355" s="85">
        <v>61.569439872988816</v>
      </c>
      <c r="M355" s="85">
        <v>58.124987970822026</v>
      </c>
      <c r="N355" s="85">
        <v>50.065855856549753</v>
      </c>
      <c r="O355" s="85">
        <v>42.748538462130959</v>
      </c>
      <c r="P355" s="85">
        <v>54.250015411936197</v>
      </c>
    </row>
    <row r="356" spans="1:16">
      <c r="A356" t="s">
        <v>86</v>
      </c>
      <c r="F356" s="85">
        <v>181180</v>
      </c>
      <c r="G356" s="85">
        <v>185477</v>
      </c>
      <c r="H356" s="85">
        <v>190584</v>
      </c>
      <c r="I356" s="85">
        <v>195132</v>
      </c>
      <c r="J356" s="85">
        <v>198638</v>
      </c>
      <c r="K356" s="85">
        <v>200379</v>
      </c>
      <c r="L356" s="85">
        <v>200175</v>
      </c>
      <c r="M356" s="85">
        <v>199254</v>
      </c>
      <c r="N356" s="85">
        <v>197401</v>
      </c>
      <c r="O356" s="85">
        <v>197401</v>
      </c>
      <c r="P356" s="85">
        <v>1945621</v>
      </c>
    </row>
    <row r="357" spans="1:16">
      <c r="B357" t="s">
        <v>15</v>
      </c>
      <c r="F357" s="85">
        <v>221.87879456893697</v>
      </c>
      <c r="G357" s="85">
        <v>299.22847576788496</v>
      </c>
      <c r="H357" s="85">
        <v>311.67359274650551</v>
      </c>
      <c r="I357" s="85">
        <v>303.89684931226043</v>
      </c>
      <c r="J357" s="85">
        <v>275.37530583272081</v>
      </c>
      <c r="K357" s="85">
        <v>272.9826977876923</v>
      </c>
      <c r="L357" s="85">
        <v>273.26089671537403</v>
      </c>
      <c r="M357" s="85">
        <v>272.01461451213027</v>
      </c>
      <c r="N357" s="85">
        <v>283.68650614738527</v>
      </c>
      <c r="O357" s="85">
        <v>249.23885897234564</v>
      </c>
      <c r="P357" s="85">
        <v>276.46699948242747</v>
      </c>
    </row>
    <row r="358" spans="1:16">
      <c r="F358" s="85">
        <v>42.499172094050117</v>
      </c>
      <c r="G358" s="85">
        <v>69.011252068989691</v>
      </c>
      <c r="H358" s="85">
        <v>69.785501406204091</v>
      </c>
      <c r="I358" s="85">
        <v>64.571674558760222</v>
      </c>
      <c r="J358" s="85">
        <v>49.335978010249811</v>
      </c>
      <c r="K358" s="85">
        <v>59.886515053972722</v>
      </c>
      <c r="L358" s="85">
        <v>63.944048957162479</v>
      </c>
      <c r="M358" s="85">
        <v>49.685326266975828</v>
      </c>
      <c r="N358" s="85">
        <v>46.099057248950103</v>
      </c>
      <c r="O358" s="85">
        <v>54.20438599601826</v>
      </c>
      <c r="P358" s="85">
        <v>56.897001008932364</v>
      </c>
    </row>
    <row r="359" spans="1:16">
      <c r="F359" s="85">
        <v>80.030908488795674</v>
      </c>
      <c r="G359" s="85">
        <v>86.26406508623711</v>
      </c>
      <c r="H359" s="85">
        <v>103.89119758216849</v>
      </c>
      <c r="I359" s="85">
        <v>96.85751183814034</v>
      </c>
      <c r="J359" s="85">
        <v>97.665099326412872</v>
      </c>
      <c r="K359" s="85">
        <v>106.29856422080158</v>
      </c>
      <c r="L359" s="85">
        <v>94.41738478831023</v>
      </c>
      <c r="M359" s="85">
        <v>104.8912443413934</v>
      </c>
      <c r="N359" s="85">
        <v>121.07334815933049</v>
      </c>
      <c r="O359" s="85">
        <v>85.612534890907341</v>
      </c>
      <c r="P359" s="85">
        <v>97.912183308054338</v>
      </c>
    </row>
    <row r="360" spans="1:16">
      <c r="F360" s="85">
        <v>62.368914891268354</v>
      </c>
      <c r="G360" s="85">
        <v>102.43857728990656</v>
      </c>
      <c r="H360" s="85">
        <v>99.168870419342653</v>
      </c>
      <c r="I360" s="85">
        <v>92.757722977266667</v>
      </c>
      <c r="J360" s="85">
        <v>90.113674120762397</v>
      </c>
      <c r="K360" s="85">
        <v>73.36098094111658</v>
      </c>
      <c r="L360" s="85">
        <v>75.933558136630452</v>
      </c>
      <c r="M360" s="85">
        <v>74.277053409216379</v>
      </c>
      <c r="N360" s="85">
        <v>78.520372237222716</v>
      </c>
      <c r="O360" s="85">
        <v>57.750467322860572</v>
      </c>
      <c r="P360" s="85">
        <v>80.591235394765988</v>
      </c>
    </row>
    <row r="361" spans="1:16">
      <c r="F361" s="85">
        <v>36.979799094822837</v>
      </c>
      <c r="G361" s="85">
        <v>41.51458132275161</v>
      </c>
      <c r="H361" s="85">
        <v>38.828023338790246</v>
      </c>
      <c r="I361" s="85">
        <v>49.709939938093186</v>
      </c>
      <c r="J361" s="85">
        <v>38.260554375295762</v>
      </c>
      <c r="K361" s="85">
        <v>33.436637571801434</v>
      </c>
      <c r="L361" s="85">
        <v>38.965904833270891</v>
      </c>
      <c r="M361" s="85">
        <v>43.160990494544649</v>
      </c>
      <c r="N361" s="85">
        <v>37.993728501881954</v>
      </c>
      <c r="O361" s="85">
        <v>51.671470762559458</v>
      </c>
      <c r="P361" s="85">
        <v>41.066579770674764</v>
      </c>
    </row>
    <row r="362" spans="1:16">
      <c r="A362" t="s">
        <v>88</v>
      </c>
      <c r="F362" s="85">
        <v>83635</v>
      </c>
      <c r="G362" s="85">
        <v>88091</v>
      </c>
      <c r="H362" s="85">
        <v>92163</v>
      </c>
      <c r="I362" s="85">
        <v>96790</v>
      </c>
      <c r="J362" s="85">
        <v>99512</v>
      </c>
      <c r="K362" s="85">
        <v>101350</v>
      </c>
      <c r="L362" s="85">
        <v>103003</v>
      </c>
      <c r="M362" s="85">
        <v>104227</v>
      </c>
      <c r="N362" s="85">
        <v>104141</v>
      </c>
      <c r="O362" s="85">
        <v>104141</v>
      </c>
      <c r="P362" s="85">
        <v>977053</v>
      </c>
    </row>
    <row r="363" spans="1:16">
      <c r="B363" t="s">
        <v>15</v>
      </c>
      <c r="F363" s="85">
        <v>295.33090213427391</v>
      </c>
      <c r="G363" s="85">
        <v>296.28452395817959</v>
      </c>
      <c r="H363" s="85">
        <v>285.36397469700421</v>
      </c>
      <c r="I363" s="85">
        <v>256.22481661328652</v>
      </c>
      <c r="J363" s="85">
        <v>265.29463783262321</v>
      </c>
      <c r="K363" s="85">
        <v>220.02960039467192</v>
      </c>
      <c r="L363" s="85">
        <v>261.15744201625193</v>
      </c>
      <c r="M363" s="85">
        <v>229.30718527828682</v>
      </c>
      <c r="N363" s="85">
        <v>207.4111060965422</v>
      </c>
      <c r="O363" s="85">
        <v>224.69536493792071</v>
      </c>
      <c r="P363" s="85">
        <v>252.18693356450467</v>
      </c>
    </row>
    <row r="364" spans="1:16">
      <c r="F364" s="85">
        <v>68.153285107909369</v>
      </c>
      <c r="G364" s="85">
        <v>61.300246336175093</v>
      </c>
      <c r="H364" s="85">
        <v>66.187081583715809</v>
      </c>
      <c r="I364" s="85">
        <v>70.255191652030163</v>
      </c>
      <c r="J364" s="85">
        <v>57.279524077498188</v>
      </c>
      <c r="K364" s="85">
        <v>63.147508633448446</v>
      </c>
      <c r="L364" s="85">
        <v>54.367348523829406</v>
      </c>
      <c r="M364" s="85">
        <v>47.972214493365442</v>
      </c>
      <c r="N364" s="85">
        <v>50.892539921836743</v>
      </c>
      <c r="O364" s="85">
        <v>54.733486331031969</v>
      </c>
      <c r="P364" s="85">
        <v>59.055138257597079</v>
      </c>
    </row>
    <row r="365" spans="1:16">
      <c r="F365" s="85">
        <v>89.675375141986009</v>
      </c>
      <c r="G365" s="85">
        <v>88.544800263364024</v>
      </c>
      <c r="H365" s="85">
        <v>85.717695821533582</v>
      </c>
      <c r="I365" s="85">
        <v>70.255191652030163</v>
      </c>
      <c r="J365" s="85">
        <v>97.475681324865349</v>
      </c>
      <c r="K365" s="85">
        <v>60.187469166255553</v>
      </c>
      <c r="L365" s="85">
        <v>98.055396444763744</v>
      </c>
      <c r="M365" s="85">
        <v>103.61998330566935</v>
      </c>
      <c r="N365" s="85">
        <v>83.540584399996163</v>
      </c>
      <c r="O365" s="85">
        <v>76.818928183904518</v>
      </c>
      <c r="P365" s="85">
        <v>85.358726701622118</v>
      </c>
    </row>
    <row r="366" spans="1:16">
      <c r="F366" s="85">
        <v>55.00089675375142</v>
      </c>
      <c r="G366" s="85">
        <v>80.59847203460059</v>
      </c>
      <c r="H366" s="85">
        <v>82.46259344856395</v>
      </c>
      <c r="I366" s="85">
        <v>58.89038123773117</v>
      </c>
      <c r="J366" s="85">
        <v>57.279524077498188</v>
      </c>
      <c r="K366" s="85">
        <v>56.240749876665021</v>
      </c>
      <c r="L366" s="85">
        <v>77.667640748327713</v>
      </c>
      <c r="M366" s="85">
        <v>46.053325913630822</v>
      </c>
      <c r="N366" s="85">
        <v>31.687807875860614</v>
      </c>
      <c r="O366" s="85">
        <v>53.773249728733163</v>
      </c>
      <c r="P366" s="85">
        <v>59.464532630266731</v>
      </c>
    </row>
    <row r="367" spans="1:16">
      <c r="F367" s="85">
        <v>82.501345130627129</v>
      </c>
      <c r="G367" s="85">
        <v>65.841005324039912</v>
      </c>
      <c r="H367" s="85">
        <v>50.996603843190869</v>
      </c>
      <c r="I367" s="85">
        <v>56.824052071494989</v>
      </c>
      <c r="J367" s="85">
        <v>53.259908352761478</v>
      </c>
      <c r="K367" s="85">
        <v>40.453872718302911</v>
      </c>
      <c r="L367" s="85">
        <v>31.067056299331089</v>
      </c>
      <c r="M367" s="85">
        <v>31.661661565621191</v>
      </c>
      <c r="N367" s="85">
        <v>41.290173898848678</v>
      </c>
      <c r="O367" s="85">
        <v>39.369700694251065</v>
      </c>
      <c r="P367" s="85">
        <v>48.308535975018756</v>
      </c>
    </row>
    <row r="368" spans="1:16">
      <c r="A368" t="s">
        <v>87</v>
      </c>
      <c r="F368" s="85">
        <v>53308</v>
      </c>
      <c r="G368" s="85">
        <v>53757</v>
      </c>
      <c r="H368" s="85">
        <v>53985</v>
      </c>
      <c r="I368" s="85">
        <v>54357</v>
      </c>
      <c r="J368" s="85">
        <v>54561</v>
      </c>
      <c r="K368" s="85">
        <v>54815</v>
      </c>
      <c r="L368" s="85">
        <v>54900</v>
      </c>
      <c r="M368" s="85">
        <v>54954</v>
      </c>
      <c r="N368" s="85">
        <v>54857</v>
      </c>
      <c r="O368" s="85">
        <v>54857</v>
      </c>
      <c r="P368" s="85">
        <v>544351</v>
      </c>
    </row>
    <row r="369" spans="1:16">
      <c r="B369" t="s">
        <v>15</v>
      </c>
      <c r="F369" s="85">
        <v>287.01133038193143</v>
      </c>
      <c r="G369" s="85">
        <v>266.01186822181296</v>
      </c>
      <c r="H369" s="85">
        <v>274.15022691488377</v>
      </c>
      <c r="I369" s="85">
        <v>268.59466122118585</v>
      </c>
      <c r="J369" s="85">
        <v>229.10137277542566</v>
      </c>
      <c r="K369" s="85">
        <v>280.9449968074432</v>
      </c>
      <c r="L369" s="85">
        <v>262.29508196721309</v>
      </c>
      <c r="M369" s="85">
        <v>236.56148778978783</v>
      </c>
      <c r="N369" s="85">
        <v>218.75056966294184</v>
      </c>
      <c r="O369" s="85">
        <v>164.06292724720635</v>
      </c>
      <c r="P369" s="85">
        <v>248.55286386908449</v>
      </c>
    </row>
    <row r="370" spans="1:16">
      <c r="F370" s="85">
        <v>71.283859833420877</v>
      </c>
      <c r="G370" s="85">
        <v>61.387354205033766</v>
      </c>
      <c r="H370" s="85">
        <v>50.013892747985551</v>
      </c>
      <c r="I370" s="85">
        <v>60.709752193829679</v>
      </c>
      <c r="J370" s="85">
        <v>43.98746357288173</v>
      </c>
      <c r="K370" s="85">
        <v>58.378181154793396</v>
      </c>
      <c r="L370" s="85">
        <v>43.715846994535518</v>
      </c>
      <c r="M370" s="85">
        <v>60.050223823561524</v>
      </c>
      <c r="N370" s="85">
        <v>56.510563829593309</v>
      </c>
      <c r="O370" s="85">
        <v>40.104271104872666</v>
      </c>
      <c r="P370" s="85">
        <v>54.560384751750249</v>
      </c>
    </row>
    <row r="371" spans="1:16">
      <c r="F371" s="85">
        <v>61.904404592181301</v>
      </c>
      <c r="G371" s="85">
        <v>59.527131350335772</v>
      </c>
      <c r="H371" s="85">
        <v>79.651755117162168</v>
      </c>
      <c r="I371" s="85">
        <v>66.228820575086928</v>
      </c>
      <c r="J371" s="85">
        <v>60.482762412712376</v>
      </c>
      <c r="K371" s="85">
        <v>78.445680926753624</v>
      </c>
      <c r="L371" s="85">
        <v>65.573770491803273</v>
      </c>
      <c r="M371" s="85">
        <v>61.869927575790662</v>
      </c>
      <c r="N371" s="85">
        <v>67.4480923127404</v>
      </c>
      <c r="O371" s="85">
        <v>47.395956760304067</v>
      </c>
      <c r="P371" s="85">
        <v>64.847864704942211</v>
      </c>
    </row>
    <row r="372" spans="1:16">
      <c r="F372" s="85">
        <v>120.05702708786674</v>
      </c>
      <c r="G372" s="85">
        <v>113.47359413657756</v>
      </c>
      <c r="H372" s="85">
        <v>103.73251829211819</v>
      </c>
      <c r="I372" s="85">
        <v>106.70198870430671</v>
      </c>
      <c r="J372" s="85">
        <v>97.138982056780478</v>
      </c>
      <c r="K372" s="85">
        <v>98.513180698713853</v>
      </c>
      <c r="L372" s="85">
        <v>100.18214936247723</v>
      </c>
      <c r="M372" s="85">
        <v>81.886668850311167</v>
      </c>
      <c r="N372" s="85">
        <v>60.156406657309006</v>
      </c>
      <c r="O372" s="85">
        <v>38.281349691014817</v>
      </c>
      <c r="P372" s="85">
        <v>91.852499582071133</v>
      </c>
    </row>
    <row r="373" spans="1:16">
      <c r="F373" s="85">
        <v>33.76603886846253</v>
      </c>
      <c r="G373" s="85">
        <v>31.623788529865877</v>
      </c>
      <c r="H373" s="85">
        <v>40.752060757617855</v>
      </c>
      <c r="I373" s="85">
        <v>34.954099747962545</v>
      </c>
      <c r="J373" s="85">
        <v>27.49216473305108</v>
      </c>
      <c r="K373" s="85">
        <v>45.607954027182338</v>
      </c>
      <c r="L373" s="85">
        <v>52.823315118397083</v>
      </c>
      <c r="M373" s="85">
        <v>32.754667540124466</v>
      </c>
      <c r="N373" s="85">
        <v>34.635506863299121</v>
      </c>
      <c r="O373" s="85">
        <v>38.281349691014817</v>
      </c>
      <c r="P373" s="85">
        <v>37.292114830320877</v>
      </c>
    </row>
    <row r="374" spans="1:16">
      <c r="A374" t="s">
        <v>89</v>
      </c>
      <c r="F374" s="85">
        <v>1335792</v>
      </c>
      <c r="G374" s="85">
        <v>1370306</v>
      </c>
      <c r="H374" s="85">
        <v>1392117</v>
      </c>
      <c r="I374" s="85">
        <v>1426109</v>
      </c>
      <c r="J374" s="85">
        <v>1446520</v>
      </c>
      <c r="K374" s="85">
        <v>1461979</v>
      </c>
      <c r="L374" s="85">
        <v>1470069</v>
      </c>
      <c r="M374" s="85">
        <v>1474449</v>
      </c>
      <c r="N374" s="85">
        <v>1472049</v>
      </c>
      <c r="O374" s="85">
        <v>1466818</v>
      </c>
      <c r="P374" s="85">
        <v>14316208</v>
      </c>
    </row>
    <row r="375" spans="1:16">
      <c r="B375" t="s">
        <v>15</v>
      </c>
      <c r="F375" s="85">
        <v>263.13977026363386</v>
      </c>
      <c r="G375" s="85">
        <v>275.26698416266146</v>
      </c>
      <c r="H375" s="85">
        <v>270.30773993852529</v>
      </c>
      <c r="I375" s="85">
        <v>268.98364711252788</v>
      </c>
      <c r="J375" s="85">
        <v>252.12233498327021</v>
      </c>
      <c r="K375" s="85">
        <v>245.62596316362956</v>
      </c>
      <c r="L375" s="85">
        <v>239.17244700758943</v>
      </c>
      <c r="M375" s="85">
        <v>239.07235855563673</v>
      </c>
      <c r="N375" s="85">
        <v>238.1714195655172</v>
      </c>
      <c r="O375" s="85">
        <v>226.81750564828081</v>
      </c>
      <c r="P375" s="85">
        <v>251.44926645379837</v>
      </c>
    </row>
    <row r="376" spans="1:16">
      <c r="F376" s="85">
        <v>65.354486327212626</v>
      </c>
      <c r="G376" s="85">
        <v>67.430194423727258</v>
      </c>
      <c r="H376" s="85">
        <v>60.124256797381257</v>
      </c>
      <c r="I376" s="85">
        <v>63.319143207146155</v>
      </c>
      <c r="J376" s="85">
        <v>57.033431960843956</v>
      </c>
      <c r="K376" s="85">
        <v>61.628792205633594</v>
      </c>
      <c r="L376" s="85">
        <v>55.643646658762279</v>
      </c>
      <c r="M376" s="85">
        <v>54.461022388702489</v>
      </c>
      <c r="N376" s="85">
        <v>56.655722737490393</v>
      </c>
      <c r="O376" s="85">
        <v>56.585070540448783</v>
      </c>
      <c r="P376" s="85">
        <v>59.708548520669716</v>
      </c>
    </row>
    <row r="377" spans="1:16">
      <c r="F377" s="85">
        <v>92.978547558302509</v>
      </c>
      <c r="G377" s="85">
        <v>82.098451002914672</v>
      </c>
      <c r="H377" s="85">
        <v>89.072973033157396</v>
      </c>
      <c r="I377" s="85">
        <v>83.093227796753268</v>
      </c>
      <c r="J377" s="85">
        <v>84.547742167408671</v>
      </c>
      <c r="K377" s="85">
        <v>78.728901030726163</v>
      </c>
      <c r="L377" s="85">
        <v>80.268341145891796</v>
      </c>
      <c r="M377" s="85">
        <v>86.608624645545532</v>
      </c>
      <c r="N377" s="85">
        <v>88.584007733438227</v>
      </c>
      <c r="O377" s="85">
        <v>79.559972675546661</v>
      </c>
      <c r="P377" s="85">
        <v>84.477677329080436</v>
      </c>
    </row>
    <row r="378" spans="1:16">
      <c r="F378" s="85">
        <v>68.723274282223585</v>
      </c>
      <c r="G378" s="85">
        <v>84.652625034116468</v>
      </c>
      <c r="H378" s="85">
        <v>83.326329611663382</v>
      </c>
      <c r="I378" s="85">
        <v>80.148151368513908</v>
      </c>
      <c r="J378" s="85">
        <v>67.610541160855021</v>
      </c>
      <c r="K378" s="85">
        <v>68.947638782773211</v>
      </c>
      <c r="L378" s="85">
        <v>66.051321400560113</v>
      </c>
      <c r="M378" s="85">
        <v>61.243216957656728</v>
      </c>
      <c r="N378" s="85">
        <v>57.267115428902166</v>
      </c>
      <c r="O378" s="85">
        <v>51.335612189105944</v>
      </c>
      <c r="P378" s="85">
        <v>68.712329410134302</v>
      </c>
    </row>
    <row r="379" spans="1:16">
      <c r="F379" s="85">
        <v>36.083462095895172</v>
      </c>
      <c r="G379" s="85">
        <v>41.085713701903082</v>
      </c>
      <c r="H379" s="85">
        <v>37.784180496323224</v>
      </c>
      <c r="I379" s="85">
        <v>42.423124740114538</v>
      </c>
      <c r="J379" s="85">
        <v>42.93061969416253</v>
      </c>
      <c r="K379" s="85">
        <v>36.320631144496602</v>
      </c>
      <c r="L379" s="85">
        <v>37.20913780237526</v>
      </c>
      <c r="M379" s="85">
        <v>36.759494563731941</v>
      </c>
      <c r="N379" s="85">
        <v>35.664573665686397</v>
      </c>
      <c r="O379" s="85">
        <v>39.336850243179455</v>
      </c>
      <c r="P379" s="85">
        <v>38.550711193913919</v>
      </c>
    </row>
    <row r="380" spans="1:16">
      <c r="F380" s="85"/>
      <c r="G380" s="85"/>
      <c r="H380" s="85"/>
      <c r="I380" s="85"/>
      <c r="J380" s="85"/>
      <c r="K380" s="85"/>
      <c r="L380" s="85"/>
      <c r="M380" s="85"/>
      <c r="N380" s="85"/>
      <c r="P380" s="85"/>
    </row>
    <row r="384" spans="1:16">
      <c r="F384" s="85"/>
      <c r="G384" s="85">
        <v>56.510563829593309</v>
      </c>
      <c r="H384" s="85">
        <v>40.104271104872666</v>
      </c>
    </row>
    <row r="385" spans="6:14">
      <c r="F385" s="85"/>
      <c r="G385" s="85"/>
      <c r="H385" s="85"/>
      <c r="I385" s="85"/>
      <c r="J385" s="85"/>
      <c r="K385" s="85"/>
      <c r="L385" s="85"/>
      <c r="M385" s="85"/>
      <c r="N385" s="85"/>
    </row>
    <row r="386" spans="6:14">
      <c r="F386" s="85"/>
      <c r="G386" s="85"/>
      <c r="H386" s="85"/>
      <c r="I386" s="85"/>
      <c r="J386" s="85"/>
      <c r="K386" s="85"/>
      <c r="L386" s="85"/>
      <c r="M386" s="85"/>
      <c r="N386" s="85"/>
    </row>
    <row r="387" spans="6:14">
      <c r="F387" s="85"/>
      <c r="G387" s="85"/>
      <c r="H387" s="85"/>
      <c r="I387" s="85"/>
      <c r="J387" s="85"/>
      <c r="K387" s="85"/>
      <c r="L387" s="85"/>
      <c r="M387" s="85"/>
      <c r="N387" s="85"/>
    </row>
    <row r="388" spans="6:14">
      <c r="F388" s="34"/>
      <c r="G388" s="34"/>
      <c r="H388" s="34"/>
      <c r="I388" s="85"/>
      <c r="J388" s="85"/>
      <c r="K388" s="85"/>
      <c r="L388" s="85"/>
      <c r="M388" s="85"/>
      <c r="N388" s="85"/>
    </row>
    <row r="389" spans="6:14">
      <c r="F389" s="85"/>
      <c r="G389" s="85"/>
      <c r="H389" s="85"/>
      <c r="I389" s="85"/>
      <c r="J389" s="85"/>
      <c r="K389" s="85"/>
      <c r="L389" s="85"/>
      <c r="M389" s="85"/>
      <c r="N389" s="85"/>
    </row>
  </sheetData>
  <mergeCells count="11">
    <mergeCell ref="A19:K19"/>
    <mergeCell ref="W45:Y45"/>
    <mergeCell ref="T45:V45"/>
    <mergeCell ref="A61:A62"/>
    <mergeCell ref="K45:M45"/>
    <mergeCell ref="N45:P45"/>
    <mergeCell ref="Q45:S45"/>
    <mergeCell ref="A45:A46"/>
    <mergeCell ref="B45:D45"/>
    <mergeCell ref="E45:G45"/>
    <mergeCell ref="H45:J45"/>
  </mergeCells>
  <phoneticPr fontId="2" type="noConversion"/>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29"/>
  <sheetViews>
    <sheetView showGridLines="0" showRowColHeaders="0" zoomScale="80" zoomScaleNormal="80" workbookViewId="0">
      <selection activeCell="C3" sqref="C3:H3"/>
    </sheetView>
  </sheetViews>
  <sheetFormatPr baseColWidth="10" defaultRowHeight="12.75"/>
  <cols>
    <col min="1" max="1" width="2" style="44" customWidth="1"/>
    <col min="2" max="2" width="37.7109375" style="44" customWidth="1"/>
    <col min="3" max="5" width="8.28515625" style="44" customWidth="1"/>
    <col min="6" max="7" width="8.28515625" style="154" customWidth="1"/>
    <col min="8" max="11" width="8.28515625" style="44" customWidth="1"/>
    <col min="12" max="12" width="8.5703125" style="44" customWidth="1"/>
    <col min="13" max="13" width="8.42578125" style="44" customWidth="1"/>
    <col min="14" max="14" width="1.7109375" style="44" customWidth="1"/>
    <col min="15" max="23" width="8.28515625" style="44" customWidth="1"/>
    <col min="24" max="24" width="8.5703125" style="44" customWidth="1"/>
    <col min="25" max="25" width="8.42578125" style="44" customWidth="1"/>
    <col min="26" max="16384" width="11.42578125" style="44"/>
  </cols>
  <sheetData>
    <row r="1" spans="1:25" s="361" customFormat="1" ht="42" customHeight="1">
      <c r="B1" s="447" t="s">
        <v>294</v>
      </c>
      <c r="C1" s="447"/>
      <c r="D1" s="447"/>
      <c r="E1" s="447"/>
      <c r="F1" s="447"/>
      <c r="G1" s="447"/>
      <c r="H1" s="447"/>
      <c r="I1" s="447"/>
      <c r="J1" s="447"/>
      <c r="K1" s="447"/>
      <c r="L1" s="447"/>
      <c r="M1" s="447"/>
      <c r="N1" s="447"/>
      <c r="O1" s="447"/>
      <c r="P1" s="447"/>
      <c r="Q1" s="447"/>
      <c r="R1" s="447"/>
      <c r="S1" s="447"/>
      <c r="T1" s="447"/>
      <c r="U1" s="447"/>
      <c r="V1" s="447"/>
      <c r="W1" s="447"/>
      <c r="X1" s="447"/>
      <c r="Y1" s="447"/>
    </row>
    <row r="2" spans="1:25" s="361" customFormat="1" ht="15" customHeight="1">
      <c r="B2" s="363"/>
      <c r="C2" s="363"/>
      <c r="D2" s="363"/>
      <c r="E2" s="363"/>
      <c r="F2" s="363"/>
      <c r="G2" s="363"/>
      <c r="H2" s="363"/>
      <c r="I2" s="363"/>
      <c r="J2" s="363"/>
      <c r="K2" s="363"/>
      <c r="L2" s="363"/>
      <c r="M2" s="363"/>
      <c r="N2" s="363"/>
      <c r="O2" s="363"/>
      <c r="P2" s="363"/>
      <c r="Q2" s="363"/>
      <c r="R2" s="363"/>
      <c r="S2" s="363"/>
      <c r="T2" s="363"/>
      <c r="U2" s="363"/>
      <c r="V2" s="363"/>
      <c r="W2" s="363"/>
      <c r="X2" s="363"/>
      <c r="Y2" s="363"/>
    </row>
    <row r="3" spans="1:25" s="361" customFormat="1" ht="15" customHeight="1">
      <c r="A3" s="44"/>
      <c r="B3" s="374" t="s">
        <v>33</v>
      </c>
      <c r="C3" s="471" t="s">
        <v>293</v>
      </c>
      <c r="D3" s="471"/>
      <c r="E3" s="471"/>
      <c r="F3" s="471"/>
      <c r="G3" s="471"/>
      <c r="H3" s="471"/>
      <c r="I3" s="363"/>
      <c r="J3" s="363"/>
      <c r="K3" s="363"/>
      <c r="L3" s="363"/>
      <c r="M3" s="363"/>
      <c r="N3" s="363"/>
      <c r="O3" s="363"/>
      <c r="P3" s="363"/>
      <c r="Q3" s="363"/>
      <c r="R3" s="363"/>
      <c r="S3" s="363"/>
      <c r="T3" s="363"/>
      <c r="U3" s="363"/>
      <c r="V3" s="363"/>
      <c r="W3" s="363"/>
      <c r="X3" s="363"/>
      <c r="Y3" s="363"/>
    </row>
    <row r="4" spans="1:25" s="361" customFormat="1" ht="15" customHeight="1">
      <c r="B4" s="363"/>
      <c r="C4" s="363"/>
      <c r="D4" s="363"/>
      <c r="E4" s="363"/>
      <c r="F4" s="363"/>
      <c r="G4" s="363"/>
      <c r="H4" s="363"/>
      <c r="I4" s="363"/>
      <c r="J4" s="363"/>
      <c r="K4" s="363"/>
      <c r="L4" s="363"/>
      <c r="M4" s="363"/>
      <c r="N4" s="363"/>
      <c r="O4" s="363"/>
      <c r="P4" s="363"/>
      <c r="Q4" s="363"/>
      <c r="R4" s="363"/>
      <c r="S4" s="363"/>
      <c r="T4" s="363"/>
      <c r="U4" s="363"/>
      <c r="V4" s="363"/>
      <c r="W4" s="363"/>
      <c r="X4" s="363"/>
      <c r="Y4" s="363"/>
    </row>
    <row r="5" spans="1:25" s="361" customFormat="1" ht="18" customHeight="1">
      <c r="B5" s="459"/>
      <c r="C5" s="461" t="s">
        <v>284</v>
      </c>
      <c r="D5" s="461"/>
      <c r="E5" s="461"/>
      <c r="F5" s="461"/>
      <c r="G5" s="461"/>
      <c r="H5" s="461"/>
      <c r="I5" s="461"/>
      <c r="J5" s="461"/>
      <c r="K5" s="461"/>
      <c r="L5" s="461"/>
      <c r="M5" s="444" t="s">
        <v>274</v>
      </c>
      <c r="N5" s="375"/>
      <c r="O5" s="451" t="s">
        <v>289</v>
      </c>
      <c r="P5" s="451"/>
      <c r="Q5" s="451"/>
      <c r="R5" s="451"/>
      <c r="S5" s="451"/>
      <c r="T5" s="451"/>
      <c r="U5" s="451"/>
      <c r="V5" s="451"/>
      <c r="W5" s="451"/>
      <c r="X5" s="451"/>
      <c r="Y5" s="444" t="s">
        <v>274</v>
      </c>
    </row>
    <row r="6" spans="1:25" s="361" customFormat="1" ht="18" customHeight="1">
      <c r="B6" s="459"/>
      <c r="C6" s="461" t="s">
        <v>285</v>
      </c>
      <c r="D6" s="461"/>
      <c r="E6" s="461"/>
      <c r="F6" s="461"/>
      <c r="G6" s="461"/>
      <c r="H6" s="461"/>
      <c r="I6" s="461"/>
      <c r="J6" s="461"/>
      <c r="K6" s="461"/>
      <c r="L6" s="461"/>
      <c r="M6" s="444"/>
      <c r="N6" s="375"/>
      <c r="O6" s="452" t="s">
        <v>286</v>
      </c>
      <c r="P6" s="452"/>
      <c r="Q6" s="452"/>
      <c r="R6" s="452"/>
      <c r="S6" s="452"/>
      <c r="T6" s="452"/>
      <c r="U6" s="452"/>
      <c r="V6" s="452"/>
      <c r="W6" s="452"/>
      <c r="X6" s="452"/>
      <c r="Y6" s="444"/>
    </row>
    <row r="7" spans="1:25" s="361" customFormat="1" ht="18" customHeight="1">
      <c r="B7" s="460"/>
      <c r="C7" s="367">
        <v>1</v>
      </c>
      <c r="D7" s="367">
        <v>2</v>
      </c>
      <c r="E7" s="367">
        <v>3</v>
      </c>
      <c r="F7" s="367">
        <v>4</v>
      </c>
      <c r="G7" s="367">
        <v>5</v>
      </c>
      <c r="H7" s="367">
        <v>6</v>
      </c>
      <c r="I7" s="367">
        <v>7</v>
      </c>
      <c r="J7" s="367">
        <v>8</v>
      </c>
      <c r="K7" s="367">
        <v>9</v>
      </c>
      <c r="L7" s="367" t="s">
        <v>153</v>
      </c>
      <c r="M7" s="445"/>
      <c r="N7" s="376"/>
      <c r="O7" s="367">
        <v>1</v>
      </c>
      <c r="P7" s="367">
        <v>2</v>
      </c>
      <c r="Q7" s="367">
        <v>3</v>
      </c>
      <c r="R7" s="367">
        <v>4</v>
      </c>
      <c r="S7" s="367">
        <v>5</v>
      </c>
      <c r="T7" s="367">
        <v>6</v>
      </c>
      <c r="U7" s="367">
        <v>7</v>
      </c>
      <c r="V7" s="367">
        <v>8</v>
      </c>
      <c r="W7" s="367">
        <v>9</v>
      </c>
      <c r="X7" s="367" t="s">
        <v>153</v>
      </c>
      <c r="Y7" s="445"/>
    </row>
    <row r="8" spans="1:25" s="361" customFormat="1" ht="18" customHeight="1">
      <c r="B8" s="320" t="s">
        <v>9</v>
      </c>
      <c r="C8" s="321">
        <v>384</v>
      </c>
      <c r="D8" s="321">
        <v>636</v>
      </c>
      <c r="E8" s="321">
        <v>289</v>
      </c>
      <c r="F8" s="321">
        <v>145</v>
      </c>
      <c r="G8" s="321">
        <v>95</v>
      </c>
      <c r="H8" s="321">
        <v>360</v>
      </c>
      <c r="I8" s="321">
        <v>347</v>
      </c>
      <c r="J8" s="321">
        <v>171</v>
      </c>
      <c r="K8" s="321">
        <v>89</v>
      </c>
      <c r="L8" s="321">
        <v>2516</v>
      </c>
      <c r="M8" s="321"/>
      <c r="N8" s="377"/>
      <c r="O8" s="321">
        <v>729</v>
      </c>
      <c r="P8" s="321">
        <v>928</v>
      </c>
      <c r="Q8" s="321">
        <v>396</v>
      </c>
      <c r="R8" s="321">
        <v>234</v>
      </c>
      <c r="S8" s="321">
        <v>177</v>
      </c>
      <c r="T8" s="321">
        <v>635</v>
      </c>
      <c r="U8" s="321">
        <v>495</v>
      </c>
      <c r="V8" s="321">
        <v>289</v>
      </c>
      <c r="W8" s="321">
        <v>159</v>
      </c>
      <c r="X8" s="321">
        <v>4047</v>
      </c>
      <c r="Y8" s="321"/>
    </row>
    <row r="9" spans="1:25" s="361" customFormat="1" ht="18" customHeight="1">
      <c r="B9" s="320" t="s">
        <v>15</v>
      </c>
      <c r="C9" s="324">
        <v>49.824705268703077</v>
      </c>
      <c r="D9" s="324">
        <v>73.60148499096762</v>
      </c>
      <c r="E9" s="324">
        <v>55.650553039405985</v>
      </c>
      <c r="F9" s="324">
        <v>65.152726978620919</v>
      </c>
      <c r="G9" s="324">
        <v>52.194647576245394</v>
      </c>
      <c r="H9" s="324">
        <v>46.461564670626224</v>
      </c>
      <c r="I9" s="324">
        <v>57.860141865731123</v>
      </c>
      <c r="J9" s="324">
        <v>55.415127357573404</v>
      </c>
      <c r="K9" s="324">
        <v>54.047817136194425</v>
      </c>
      <c r="L9" s="324">
        <v>57.097508519806098</v>
      </c>
      <c r="M9" s="324">
        <v>1.5841370283747613</v>
      </c>
      <c r="N9" s="377"/>
      <c r="O9" s="324">
        <v>56.440705129445867</v>
      </c>
      <c r="P9" s="324">
        <v>64.756715718018</v>
      </c>
      <c r="Q9" s="324">
        <v>45.672211919063301</v>
      </c>
      <c r="R9" s="324">
        <v>64.983573596674177</v>
      </c>
      <c r="S9" s="324">
        <v>59.305224220655639</v>
      </c>
      <c r="T9" s="324">
        <v>48.535155503580903</v>
      </c>
      <c r="U9" s="324">
        <v>50.089047195013357</v>
      </c>
      <c r="V9" s="324">
        <v>55.502315157125324</v>
      </c>
      <c r="W9" s="324">
        <v>58.085586737489677</v>
      </c>
      <c r="X9" s="324">
        <v>55.126663965046944</v>
      </c>
      <c r="Y9" s="324">
        <v>1.4228251898951807</v>
      </c>
    </row>
    <row r="10" spans="1:25" s="361" customFormat="1" ht="18" customHeight="1">
      <c r="B10" s="326" t="s">
        <v>37</v>
      </c>
      <c r="C10" s="327">
        <v>1.03125</v>
      </c>
      <c r="D10" s="327">
        <v>1.0455974842767295</v>
      </c>
      <c r="E10" s="327">
        <v>1.2560553633217992</v>
      </c>
      <c r="F10" s="327">
        <v>1.5241379310344827</v>
      </c>
      <c r="G10" s="327">
        <v>1.5368421052631578</v>
      </c>
      <c r="H10" s="327">
        <v>1.2861111111111112</v>
      </c>
      <c r="I10" s="327">
        <v>1.2910662824207493</v>
      </c>
      <c r="J10" s="327">
        <v>1.2748538011695907</v>
      </c>
      <c r="K10" s="327">
        <v>1.3258426966292134</v>
      </c>
      <c r="L10" s="327">
        <v>1.2074721780604134</v>
      </c>
      <c r="M10" s="328">
        <v>1.4902711323763955</v>
      </c>
      <c r="N10" s="377"/>
      <c r="O10" s="327">
        <v>1.0466392318244171</v>
      </c>
      <c r="P10" s="327">
        <v>1.1045258620689655</v>
      </c>
      <c r="Q10" s="327">
        <v>1.3636363636363635</v>
      </c>
      <c r="R10" s="327">
        <v>1.6068376068376069</v>
      </c>
      <c r="S10" s="327">
        <v>1.6497175141242937</v>
      </c>
      <c r="T10" s="327">
        <v>1.2456692913385827</v>
      </c>
      <c r="U10" s="327">
        <v>1.3333333333333333</v>
      </c>
      <c r="V10" s="327">
        <v>1.1626297577854672</v>
      </c>
      <c r="W10" s="327">
        <v>1.421383647798742</v>
      </c>
      <c r="X10" s="327">
        <v>1.2389424264887572</v>
      </c>
      <c r="Y10" s="328">
        <v>1.5762045449496855</v>
      </c>
    </row>
    <row r="11" spans="1:25" s="361" customFormat="1" ht="18" customHeight="1">
      <c r="B11" s="320" t="s">
        <v>2</v>
      </c>
      <c r="C11" s="324">
        <v>73.697916666666671</v>
      </c>
      <c r="D11" s="324">
        <v>72.012578616352201</v>
      </c>
      <c r="E11" s="324">
        <v>73.702422145328711</v>
      </c>
      <c r="F11" s="324">
        <v>79.310344827586206</v>
      </c>
      <c r="G11" s="324">
        <v>68.085106382978722</v>
      </c>
      <c r="H11" s="324">
        <v>68.333333333333329</v>
      </c>
      <c r="I11" s="324">
        <v>74.639769452449571</v>
      </c>
      <c r="J11" s="324">
        <v>71.929824561403507</v>
      </c>
      <c r="K11" s="324">
        <v>70.786516853932582</v>
      </c>
      <c r="L11" s="324">
        <v>72.524850894632209</v>
      </c>
      <c r="M11" s="324">
        <v>1.1648706896551724</v>
      </c>
      <c r="N11" s="377"/>
      <c r="O11" s="324">
        <v>72.153635116598082</v>
      </c>
      <c r="P11" s="324">
        <v>73.922413793103445</v>
      </c>
      <c r="Q11" s="324">
        <v>68.686868686868692</v>
      </c>
      <c r="R11" s="324">
        <v>77.350427350427353</v>
      </c>
      <c r="S11" s="324">
        <v>73.44632768361582</v>
      </c>
      <c r="T11" s="324">
        <v>73.385826771653541</v>
      </c>
      <c r="U11" s="324">
        <v>74.343434343434339</v>
      </c>
      <c r="V11" s="324">
        <v>77.854671280276818</v>
      </c>
      <c r="W11" s="324">
        <v>66.666666666666671</v>
      </c>
      <c r="X11" s="324">
        <v>73.165307635285401</v>
      </c>
      <c r="Y11" s="324">
        <v>1.1678200692041523</v>
      </c>
    </row>
    <row r="12" spans="1:25" s="361" customFormat="1" ht="18" customHeight="1">
      <c r="B12" s="326" t="s">
        <v>8</v>
      </c>
      <c r="C12" s="328">
        <v>67.114583333333385</v>
      </c>
      <c r="D12" s="328">
        <v>65.971698113207594</v>
      </c>
      <c r="E12" s="328">
        <v>67.307958477508606</v>
      </c>
      <c r="F12" s="328">
        <v>67.558620689655143</v>
      </c>
      <c r="G12" s="328">
        <v>67.105263157894683</v>
      </c>
      <c r="H12" s="328">
        <v>67.847222222222186</v>
      </c>
      <c r="I12" s="328">
        <v>66.613832853025983</v>
      </c>
      <c r="J12" s="328">
        <v>64.736842105263136</v>
      </c>
      <c r="K12" s="328">
        <v>68.999999999999972</v>
      </c>
      <c r="L12" s="328">
        <v>66.813990461049144</v>
      </c>
      <c r="M12" s="328">
        <v>1.0658536585365852</v>
      </c>
      <c r="N12" s="377"/>
      <c r="O12" s="328">
        <v>64.943758573388195</v>
      </c>
      <c r="P12" s="328">
        <v>65.244612068965438</v>
      </c>
      <c r="Q12" s="328">
        <v>65.118686868686851</v>
      </c>
      <c r="R12" s="328">
        <v>66.820512820512818</v>
      </c>
      <c r="S12" s="328">
        <v>66.68926553672317</v>
      </c>
      <c r="T12" s="328">
        <v>64.661417322834637</v>
      </c>
      <c r="U12" s="328">
        <v>64.06666666666662</v>
      </c>
      <c r="V12" s="328">
        <v>63.88927335640134</v>
      </c>
      <c r="W12" s="328">
        <v>67.106918238993686</v>
      </c>
      <c r="X12" s="328">
        <v>65.084507042253506</v>
      </c>
      <c r="Y12" s="328">
        <v>1.0503628342216849</v>
      </c>
    </row>
    <row r="13" spans="1:25" s="361" customFormat="1" ht="18" customHeight="1">
      <c r="B13" s="320" t="s">
        <v>1</v>
      </c>
      <c r="C13" s="324">
        <v>8.2187499999999929</v>
      </c>
      <c r="D13" s="324">
        <v>9.5628930817610165</v>
      </c>
      <c r="E13" s="324">
        <v>8.8373702422145275</v>
      </c>
      <c r="F13" s="324">
        <v>8.6551724137930997</v>
      </c>
      <c r="G13" s="324">
        <v>7.8421052631578965</v>
      </c>
      <c r="H13" s="324">
        <v>9.3638888888888872</v>
      </c>
      <c r="I13" s="324">
        <v>8.4639769452449567</v>
      </c>
      <c r="J13" s="324">
        <v>8.1345029239766067</v>
      </c>
      <c r="K13" s="324">
        <v>8.1910112359550595</v>
      </c>
      <c r="L13" s="324">
        <v>8.8314785373608906</v>
      </c>
      <c r="M13" s="324">
        <v>1.2194293191507333</v>
      </c>
      <c r="N13" s="377"/>
      <c r="O13" s="324">
        <v>7.1001371742112527</v>
      </c>
      <c r="P13" s="324">
        <v>7.741379310344831</v>
      </c>
      <c r="Q13" s="324">
        <v>8.2651515151515138</v>
      </c>
      <c r="R13" s="324">
        <v>7.0256410256410229</v>
      </c>
      <c r="S13" s="324">
        <v>8.8644067796610155</v>
      </c>
      <c r="T13" s="324">
        <v>8.4897637795275678</v>
      </c>
      <c r="U13" s="324">
        <v>8.4323232323232258</v>
      </c>
      <c r="V13" s="324">
        <v>8.2249134948096856</v>
      </c>
      <c r="W13" s="324">
        <v>9.8050314465408839</v>
      </c>
      <c r="X13" s="324">
        <v>7.9980232270817906</v>
      </c>
      <c r="Y13" s="324">
        <v>1.3956066657485204</v>
      </c>
    </row>
    <row r="14" spans="1:25" s="361" customFormat="1" ht="18" customHeight="1">
      <c r="B14" s="326" t="s">
        <v>261</v>
      </c>
      <c r="C14" s="328">
        <v>9.8958333333333339</v>
      </c>
      <c r="D14" s="328">
        <v>10.377358490566039</v>
      </c>
      <c r="E14" s="328">
        <v>15.916955017301039</v>
      </c>
      <c r="F14" s="328">
        <v>9.6551724137931032</v>
      </c>
      <c r="G14" s="328">
        <v>3.1578947368421053</v>
      </c>
      <c r="H14" s="328">
        <v>10.555555555555555</v>
      </c>
      <c r="I14" s="328">
        <v>10.086455331412104</v>
      </c>
      <c r="J14" s="328">
        <v>9.3567251461988299</v>
      </c>
      <c r="K14" s="328">
        <v>17.977528089887642</v>
      </c>
      <c r="L14" s="328">
        <v>10.810810810810811</v>
      </c>
      <c r="M14" s="328">
        <v>5.6928838951310867</v>
      </c>
      <c r="N14" s="377"/>
      <c r="O14" s="328">
        <v>7.1330589849108366</v>
      </c>
      <c r="P14" s="328">
        <v>9.0517241379310338</v>
      </c>
      <c r="Q14" s="328">
        <v>12.373737373737374</v>
      </c>
      <c r="R14" s="328">
        <v>10.256410256410257</v>
      </c>
      <c r="S14" s="328">
        <v>11.864406779661017</v>
      </c>
      <c r="T14" s="328">
        <v>8.8188976377952759</v>
      </c>
      <c r="U14" s="328">
        <v>9.4949494949494948</v>
      </c>
      <c r="V14" s="328">
        <v>5.5363321799307954</v>
      </c>
      <c r="W14" s="328">
        <v>11.949685534591195</v>
      </c>
      <c r="X14" s="328">
        <v>9.1425747467259697</v>
      </c>
      <c r="Y14" s="328">
        <v>2.2350063131313131</v>
      </c>
    </row>
    <row r="15" spans="1:25" s="361" customFormat="1" ht="18" customHeight="1">
      <c r="B15" s="326" t="s">
        <v>39</v>
      </c>
      <c r="C15" s="328">
        <v>86.979166666666671</v>
      </c>
      <c r="D15" s="328">
        <v>80.345911949685529</v>
      </c>
      <c r="E15" s="328">
        <v>76.124567474048447</v>
      </c>
      <c r="F15" s="328">
        <v>85.517241379310349</v>
      </c>
      <c r="G15" s="328">
        <v>73.684210526315795</v>
      </c>
      <c r="H15" s="328">
        <v>75.277777777777771</v>
      </c>
      <c r="I15" s="328">
        <v>73.775216138328531</v>
      </c>
      <c r="J15" s="328">
        <v>74.26900584795321</v>
      </c>
      <c r="K15" s="328">
        <v>73.033707865168537</v>
      </c>
      <c r="L15" s="328">
        <v>78.616852146263909</v>
      </c>
      <c r="M15" s="328">
        <v>1.1909455128205129</v>
      </c>
      <c r="N15" s="377"/>
      <c r="O15" s="328">
        <v>86.419753086419746</v>
      </c>
      <c r="P15" s="328">
        <v>88.685344827586206</v>
      </c>
      <c r="Q15" s="328">
        <v>80.555555555555557</v>
      </c>
      <c r="R15" s="328">
        <v>90.17094017094017</v>
      </c>
      <c r="S15" s="328">
        <v>83.050847457627114</v>
      </c>
      <c r="T15" s="328">
        <v>87.4015748031496</v>
      </c>
      <c r="U15" s="328">
        <v>86.464646464646464</v>
      </c>
      <c r="V15" s="328">
        <v>82.006920415224911</v>
      </c>
      <c r="W15" s="328">
        <v>77.987421383647799</v>
      </c>
      <c r="X15" s="328">
        <v>85.94020261922411</v>
      </c>
      <c r="Y15" s="328">
        <v>1.1562241521918941</v>
      </c>
    </row>
    <row r="16" spans="1:25" s="361" customFormat="1" ht="18" customHeight="1">
      <c r="B16" s="320" t="s">
        <v>4</v>
      </c>
      <c r="C16" s="324">
        <v>12.239583333333334</v>
      </c>
      <c r="D16" s="324">
        <v>28.773584905660378</v>
      </c>
      <c r="E16" s="324">
        <v>43.944636678200695</v>
      </c>
      <c r="F16" s="324">
        <v>18.620689655172413</v>
      </c>
      <c r="G16" s="324">
        <v>21.05263157894737</v>
      </c>
      <c r="H16" s="324">
        <v>8.6111111111111107</v>
      </c>
      <c r="I16" s="324">
        <v>14.121037463976945</v>
      </c>
      <c r="J16" s="324">
        <v>16.374269005847953</v>
      </c>
      <c r="K16" s="324">
        <v>6.7415730337078648</v>
      </c>
      <c r="L16" s="324">
        <v>20.588235294117649</v>
      </c>
      <c r="M16" s="324">
        <v>6.5184544405997702</v>
      </c>
      <c r="N16" s="377"/>
      <c r="O16" s="324">
        <v>10.150891632373114</v>
      </c>
      <c r="P16" s="324">
        <v>18.211206896551722</v>
      </c>
      <c r="Q16" s="324">
        <v>27.020202020202021</v>
      </c>
      <c r="R16" s="324">
        <v>18.376068376068375</v>
      </c>
      <c r="S16" s="324">
        <v>17.514124293785311</v>
      </c>
      <c r="T16" s="324">
        <v>5.984251968503937</v>
      </c>
      <c r="U16" s="324">
        <v>9.0909090909090917</v>
      </c>
      <c r="V16" s="324">
        <v>7.6124567474048446</v>
      </c>
      <c r="W16" s="324">
        <v>4.4025157232704402</v>
      </c>
      <c r="X16" s="324">
        <v>13.244378552013837</v>
      </c>
      <c r="Y16" s="324">
        <v>6.1374458874458879</v>
      </c>
    </row>
    <row r="17" spans="2:26" s="361" customFormat="1" ht="18" customHeight="1">
      <c r="B17" s="330" t="s">
        <v>43</v>
      </c>
      <c r="C17" s="324">
        <v>80.208333333333329</v>
      </c>
      <c r="D17" s="324">
        <v>78.459119496855351</v>
      </c>
      <c r="E17" s="324">
        <v>65.051903114186857</v>
      </c>
      <c r="F17" s="324">
        <v>82.758620689655174</v>
      </c>
      <c r="G17" s="324">
        <v>63.157894736842103</v>
      </c>
      <c r="H17" s="324">
        <v>68.333333333333329</v>
      </c>
      <c r="I17" s="324">
        <v>72.046109510086453</v>
      </c>
      <c r="J17" s="324">
        <v>69.590643274853804</v>
      </c>
      <c r="K17" s="324">
        <v>64.044943820224717</v>
      </c>
      <c r="L17" s="324">
        <v>73.410174880763122</v>
      </c>
      <c r="M17" s="324">
        <v>1.3103448275862071</v>
      </c>
      <c r="N17" s="377"/>
      <c r="O17" s="324">
        <v>78.189300411522638</v>
      </c>
      <c r="P17" s="324">
        <v>81.681034482758619</v>
      </c>
      <c r="Q17" s="324">
        <v>61.868686868686872</v>
      </c>
      <c r="R17" s="324">
        <v>81.196581196581192</v>
      </c>
      <c r="S17" s="324">
        <v>67.2316384180791</v>
      </c>
      <c r="T17" s="324">
        <v>79.370078740157481</v>
      </c>
      <c r="U17" s="324">
        <v>77.171717171717177</v>
      </c>
      <c r="V17" s="324">
        <v>77.162629757785467</v>
      </c>
      <c r="W17" s="324">
        <v>71.069182389937112</v>
      </c>
      <c r="X17" s="324">
        <v>76.79762787249814</v>
      </c>
      <c r="Y17" s="324">
        <v>1.3202322308233638</v>
      </c>
    </row>
    <row r="18" spans="2:26" s="361" customFormat="1" ht="18" customHeight="1">
      <c r="B18" s="331" t="s">
        <v>44</v>
      </c>
      <c r="C18" s="324">
        <v>76.5625</v>
      </c>
      <c r="D18" s="324">
        <v>73.584905660377359</v>
      </c>
      <c r="E18" s="324">
        <v>63.321799307958479</v>
      </c>
      <c r="F18" s="324">
        <v>77.241379310344826</v>
      </c>
      <c r="G18" s="324">
        <v>60</v>
      </c>
      <c r="H18" s="324">
        <v>66.388888888888886</v>
      </c>
      <c r="I18" s="324">
        <v>69.740634005763695</v>
      </c>
      <c r="J18" s="324">
        <v>64.327485380116954</v>
      </c>
      <c r="K18" s="324">
        <v>61.797752808988761</v>
      </c>
      <c r="L18" s="324">
        <v>69.952305246422895</v>
      </c>
      <c r="M18" s="324">
        <v>1.2873563218390804</v>
      </c>
      <c r="N18" s="377"/>
      <c r="O18" s="324">
        <v>75.582990397805219</v>
      </c>
      <c r="P18" s="324">
        <v>78.771551724137936</v>
      </c>
      <c r="Q18" s="324">
        <v>60.101010101010104</v>
      </c>
      <c r="R18" s="324">
        <v>76.495726495726501</v>
      </c>
      <c r="S18" s="324">
        <v>63.27683615819209</v>
      </c>
      <c r="T18" s="324">
        <v>76.535433070866148</v>
      </c>
      <c r="U18" s="324">
        <v>73.131313131313135</v>
      </c>
      <c r="V18" s="324">
        <v>72.664359861591691</v>
      </c>
      <c r="W18" s="324">
        <v>69.182389937106919</v>
      </c>
      <c r="X18" s="324">
        <v>73.708920187793424</v>
      </c>
      <c r="Y18" s="324">
        <v>1.3106527093596059</v>
      </c>
    </row>
    <row r="19" spans="2:26" s="361" customFormat="1" ht="18" customHeight="1">
      <c r="B19" s="320" t="s">
        <v>47</v>
      </c>
      <c r="C19" s="324">
        <v>1.5625</v>
      </c>
      <c r="D19" s="324">
        <v>0.47169811320754718</v>
      </c>
      <c r="E19" s="324">
        <v>1.0380622837370241</v>
      </c>
      <c r="F19" s="324">
        <v>0.68965517241379315</v>
      </c>
      <c r="G19" s="324">
        <v>1.0526315789473684</v>
      </c>
      <c r="H19" s="324">
        <v>1.3888888888888888</v>
      </c>
      <c r="I19" s="324">
        <v>0.86455331412103742</v>
      </c>
      <c r="J19" s="324">
        <v>0</v>
      </c>
      <c r="K19" s="324">
        <v>2.2471910112359552</v>
      </c>
      <c r="L19" s="324">
        <v>0.95389507154213038</v>
      </c>
      <c r="M19" s="324" t="s">
        <v>251</v>
      </c>
      <c r="N19" s="377"/>
      <c r="O19" s="324">
        <v>1.2345679012345678</v>
      </c>
      <c r="P19" s="324">
        <v>0.64655172413793105</v>
      </c>
      <c r="Q19" s="324">
        <v>1.7676767676767677</v>
      </c>
      <c r="R19" s="324">
        <v>1.7094017094017093</v>
      </c>
      <c r="S19" s="324">
        <v>1.6949152542372881</v>
      </c>
      <c r="T19" s="324">
        <v>0.62992125984251968</v>
      </c>
      <c r="U19" s="324">
        <v>0.60606060606060608</v>
      </c>
      <c r="V19" s="324">
        <v>0.34602076124567471</v>
      </c>
      <c r="W19" s="324">
        <v>1.2578616352201257</v>
      </c>
      <c r="X19" s="324">
        <v>0.96367679762787251</v>
      </c>
      <c r="Y19" s="324" t="s">
        <v>251</v>
      </c>
    </row>
    <row r="20" spans="2:26" s="361" customFormat="1" ht="18" customHeight="1">
      <c r="B20" s="332" t="s">
        <v>45</v>
      </c>
      <c r="C20" s="328">
        <v>81.770833333333329</v>
      </c>
      <c r="D20" s="328">
        <v>82.389937106918239</v>
      </c>
      <c r="E20" s="328">
        <v>78.54671280276817</v>
      </c>
      <c r="F20" s="328">
        <v>84.137931034482762</v>
      </c>
      <c r="G20" s="328">
        <v>69.473684210526315</v>
      </c>
      <c r="H20" s="328">
        <v>69.722222222222229</v>
      </c>
      <c r="I20" s="328">
        <v>73.775216138328531</v>
      </c>
      <c r="J20" s="328">
        <v>71.345029239766077</v>
      </c>
      <c r="K20" s="328">
        <v>66.292134831460672</v>
      </c>
      <c r="L20" s="328">
        <v>77.146263910969793</v>
      </c>
      <c r="M20" s="328">
        <v>1.269199298655757</v>
      </c>
      <c r="N20" s="377"/>
      <c r="O20" s="328">
        <v>79.698216735253766</v>
      </c>
      <c r="P20" s="328">
        <v>84.375</v>
      </c>
      <c r="Q20" s="328">
        <v>70.454545454545453</v>
      </c>
      <c r="R20" s="328">
        <v>83.760683760683762</v>
      </c>
      <c r="S20" s="328">
        <v>72.881355932203391</v>
      </c>
      <c r="T20" s="328">
        <v>80.629921259842519</v>
      </c>
      <c r="U20" s="328">
        <v>78.383838383838381</v>
      </c>
      <c r="V20" s="328">
        <v>77.854671280276818</v>
      </c>
      <c r="W20" s="328">
        <v>72.95597484276729</v>
      </c>
      <c r="X20" s="328">
        <v>79.392142327650106</v>
      </c>
      <c r="Y20" s="328">
        <v>1.1975806451612903</v>
      </c>
    </row>
    <row r="21" spans="2:26" s="361" customFormat="1" ht="18" customHeight="1">
      <c r="B21" s="331" t="s">
        <v>48</v>
      </c>
      <c r="C21" s="324">
        <v>5.989583333333333</v>
      </c>
      <c r="D21" s="324">
        <v>5.9748427672955975</v>
      </c>
      <c r="E21" s="324">
        <v>4.844290657439446</v>
      </c>
      <c r="F21" s="324">
        <v>4.8275862068965516</v>
      </c>
      <c r="G21" s="324">
        <v>2.1052631578947367</v>
      </c>
      <c r="H21" s="324">
        <v>5</v>
      </c>
      <c r="I21" s="324">
        <v>7.4927953890489913</v>
      </c>
      <c r="J21" s="324">
        <v>6.4327485380116958</v>
      </c>
      <c r="K21" s="324">
        <v>2.2471910112359552</v>
      </c>
      <c r="L21" s="324">
        <v>5.6041335453100158</v>
      </c>
      <c r="M21" s="324">
        <v>3.5590778097982709</v>
      </c>
      <c r="N21" s="377"/>
      <c r="O21" s="324">
        <v>6.0356652949245539</v>
      </c>
      <c r="P21" s="324">
        <v>5.4956896551724137</v>
      </c>
      <c r="Q21" s="324">
        <v>6.5656565656565657</v>
      </c>
      <c r="R21" s="324">
        <v>6.4102564102564106</v>
      </c>
      <c r="S21" s="324">
        <v>7.3446327683615822</v>
      </c>
      <c r="T21" s="324">
        <v>7.4015748031496065</v>
      </c>
      <c r="U21" s="324">
        <v>5.2525252525252526</v>
      </c>
      <c r="V21" s="324">
        <v>4.4982698961937713</v>
      </c>
      <c r="W21" s="324">
        <v>3.7735849056603774</v>
      </c>
      <c r="X21" s="324">
        <v>5.9550284161106992</v>
      </c>
      <c r="Y21" s="324">
        <v>1.9614173228346456</v>
      </c>
    </row>
    <row r="22" spans="2:26" s="361" customFormat="1" ht="18" customHeight="1">
      <c r="B22" s="332" t="s">
        <v>49</v>
      </c>
      <c r="C22" s="328">
        <v>10.416666666666666</v>
      </c>
      <c r="D22" s="328">
        <v>12.578616352201259</v>
      </c>
      <c r="E22" s="328">
        <v>8.9965397923875425</v>
      </c>
      <c r="F22" s="328">
        <v>9.6551724137931032</v>
      </c>
      <c r="G22" s="328">
        <v>11.578947368421053</v>
      </c>
      <c r="H22" s="328">
        <v>9.7222222222222214</v>
      </c>
      <c r="I22" s="328">
        <v>10.662824207492795</v>
      </c>
      <c r="J22" s="328">
        <v>11.695906432748538</v>
      </c>
      <c r="K22" s="328">
        <v>8.9887640449438209</v>
      </c>
      <c r="L22" s="328">
        <v>10.771065182829888</v>
      </c>
      <c r="M22" s="328">
        <v>1.39937106918239</v>
      </c>
      <c r="N22" s="377"/>
      <c r="O22" s="328">
        <v>8.9163237311385455</v>
      </c>
      <c r="P22" s="328">
        <v>13.685344827586206</v>
      </c>
      <c r="Q22" s="328">
        <v>10.353535353535353</v>
      </c>
      <c r="R22" s="328">
        <v>12.820512820512821</v>
      </c>
      <c r="S22" s="328">
        <v>12.994350282485875</v>
      </c>
      <c r="T22" s="328">
        <v>11.811023622047244</v>
      </c>
      <c r="U22" s="328">
        <v>7.6767676767676765</v>
      </c>
      <c r="V22" s="328">
        <v>12.456747404844291</v>
      </c>
      <c r="W22" s="328">
        <v>14.465408805031446</v>
      </c>
      <c r="X22" s="328">
        <v>11.317024956758093</v>
      </c>
      <c r="Y22" s="328">
        <v>1.8843098311817279</v>
      </c>
    </row>
    <row r="23" spans="2:26" s="361" customFormat="1" ht="18" customHeight="1">
      <c r="B23" s="326" t="s">
        <v>262</v>
      </c>
      <c r="C23" s="328">
        <v>3.7572254335260116</v>
      </c>
      <c r="D23" s="328">
        <v>7.0175438596491224</v>
      </c>
      <c r="E23" s="328">
        <v>2.880658436213992</v>
      </c>
      <c r="F23" s="328">
        <v>3.053435114503817</v>
      </c>
      <c r="G23" s="328">
        <v>9.7826086956521738</v>
      </c>
      <c r="H23" s="328">
        <v>6.5217391304347823</v>
      </c>
      <c r="I23" s="328">
        <v>7.3717948717948714</v>
      </c>
      <c r="J23" s="328">
        <v>9.0322580645161299</v>
      </c>
      <c r="K23" s="328">
        <v>4.1095890410958908</v>
      </c>
      <c r="L23" s="328">
        <v>5.9714795008912658</v>
      </c>
      <c r="M23" s="328">
        <v>3.3959627329192545</v>
      </c>
      <c r="N23" s="377"/>
      <c r="O23" s="328">
        <v>5.7607090103397338</v>
      </c>
      <c r="P23" s="328">
        <v>4.9763033175355451</v>
      </c>
      <c r="Q23" s="328">
        <v>5.7636887608069163</v>
      </c>
      <c r="R23" s="328">
        <v>6.1904761904761907</v>
      </c>
      <c r="S23" s="328">
        <v>12.179487179487179</v>
      </c>
      <c r="T23" s="328">
        <v>6.9084628670120898</v>
      </c>
      <c r="U23" s="328">
        <v>5.5803571428571432</v>
      </c>
      <c r="V23" s="328">
        <v>4.395604395604396</v>
      </c>
      <c r="W23" s="328">
        <v>6.4285714285714288</v>
      </c>
      <c r="X23" s="328">
        <v>5.9559423443024206</v>
      </c>
      <c r="Y23" s="328">
        <v>2.770833333333333</v>
      </c>
    </row>
    <row r="24" spans="2:26" s="361" customFormat="1" ht="18" customHeight="1">
      <c r="B24" s="326" t="s">
        <v>263</v>
      </c>
      <c r="C24" s="328">
        <v>97.65625</v>
      </c>
      <c r="D24" s="328">
        <v>99.842767295597483</v>
      </c>
      <c r="E24" s="328">
        <v>70.588235294117652</v>
      </c>
      <c r="F24" s="328">
        <v>92.41379310344827</v>
      </c>
      <c r="G24" s="328">
        <v>83.15789473684211</v>
      </c>
      <c r="H24" s="328">
        <v>69.444444444444443</v>
      </c>
      <c r="I24" s="328">
        <v>74.639769452449571</v>
      </c>
      <c r="J24" s="328">
        <v>65.497076023391813</v>
      </c>
      <c r="K24" s="328">
        <v>68.539325842696627</v>
      </c>
      <c r="L24" s="328">
        <v>83.82352941176471</v>
      </c>
      <c r="M24" s="328">
        <v>1.5243851078167117</v>
      </c>
      <c r="N24" s="377"/>
      <c r="O24" s="328">
        <v>97.805212620027433</v>
      </c>
      <c r="P24" s="328">
        <v>99.784482758620683</v>
      </c>
      <c r="Q24" s="328">
        <v>74.242424242424249</v>
      </c>
      <c r="R24" s="328">
        <v>94.017094017094024</v>
      </c>
      <c r="S24" s="328">
        <v>85.875706214689259</v>
      </c>
      <c r="T24" s="328">
        <v>81.574803149606296</v>
      </c>
      <c r="U24" s="328">
        <v>87.474747474747474</v>
      </c>
      <c r="V24" s="328">
        <v>47.058823529411768</v>
      </c>
      <c r="W24" s="328">
        <v>75.471698113207552</v>
      </c>
      <c r="X24" s="328">
        <v>86.829750432419075</v>
      </c>
      <c r="Y24" s="328">
        <v>2.1204202586206895</v>
      </c>
    </row>
    <row r="25" spans="2:26" s="361" customFormat="1" ht="14.25" customHeight="1">
      <c r="B25" s="446" t="s">
        <v>287</v>
      </c>
      <c r="C25" s="446"/>
      <c r="D25" s="446"/>
      <c r="E25" s="446"/>
      <c r="F25" s="446"/>
      <c r="G25" s="446"/>
      <c r="H25" s="446"/>
      <c r="I25" s="446"/>
      <c r="J25" s="446"/>
      <c r="K25" s="446"/>
      <c r="L25" s="446"/>
      <c r="M25" s="446"/>
      <c r="N25" s="446"/>
      <c r="O25" s="446"/>
      <c r="P25" s="446"/>
      <c r="Q25" s="446"/>
      <c r="R25" s="446"/>
      <c r="S25" s="446"/>
      <c r="T25" s="446"/>
      <c r="U25" s="446"/>
      <c r="V25" s="446"/>
      <c r="W25" s="446"/>
      <c r="X25" s="446"/>
      <c r="Y25" s="446"/>
    </row>
    <row r="26" spans="2:26" s="361" customFormat="1" ht="9.75" customHeight="1">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364"/>
    </row>
    <row r="27" spans="2:26" hidden="1">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row>
    <row r="28" spans="2:26">
      <c r="B28" s="395" t="s">
        <v>297</v>
      </c>
      <c r="C28" s="395"/>
      <c r="D28" s="395"/>
      <c r="E28" s="395"/>
      <c r="F28" s="395"/>
      <c r="G28" s="395"/>
      <c r="H28" s="395"/>
      <c r="I28" s="395"/>
      <c r="J28" s="395"/>
      <c r="K28" s="395"/>
      <c r="L28" s="396" t="s">
        <v>298</v>
      </c>
      <c r="M28" s="395"/>
      <c r="N28" s="371"/>
      <c r="O28" s="371"/>
      <c r="P28" s="371"/>
      <c r="Q28" s="371"/>
      <c r="R28" s="371"/>
      <c r="S28" s="371"/>
      <c r="T28" s="371"/>
      <c r="U28" s="371"/>
      <c r="V28" s="371"/>
      <c r="W28" s="371"/>
      <c r="X28" s="371"/>
      <c r="Y28" s="371"/>
    </row>
    <row r="29" spans="2:26">
      <c r="B29" s="395"/>
      <c r="C29" s="395"/>
      <c r="D29" s="395"/>
      <c r="E29" s="395"/>
      <c r="F29" s="395"/>
      <c r="G29" s="395"/>
      <c r="H29" s="395"/>
      <c r="I29" s="395"/>
      <c r="J29" s="395"/>
      <c r="K29" s="395"/>
      <c r="L29" s="396" t="s">
        <v>299</v>
      </c>
      <c r="M29" s="394"/>
      <c r="N29" s="371"/>
      <c r="O29" s="371"/>
      <c r="P29" s="371"/>
      <c r="Q29" s="371"/>
      <c r="R29" s="371"/>
      <c r="S29" s="371"/>
      <c r="T29" s="371"/>
      <c r="U29" s="371"/>
      <c r="V29" s="371"/>
      <c r="W29" s="371"/>
      <c r="X29" s="371"/>
      <c r="Y29" s="371"/>
    </row>
  </sheetData>
  <mergeCells count="10">
    <mergeCell ref="B25:Y27"/>
    <mergeCell ref="B1:Y1"/>
    <mergeCell ref="C3:H3"/>
    <mergeCell ref="B5:B7"/>
    <mergeCell ref="C5:L5"/>
    <mergeCell ref="M5:M7"/>
    <mergeCell ref="O5:X5"/>
    <mergeCell ref="Y5:Y7"/>
    <mergeCell ref="C6:L6"/>
    <mergeCell ref="O6:X6"/>
  </mergeCells>
  <hyperlinks>
    <hyperlink ref="B3" location="ÍNDICE!A1" display="Índice"/>
    <hyperlink ref="C3:E3" location="PCV!A1" display="Índice Cardiopatía Isquémica"/>
    <hyperlink ref="L28" r:id="rId1"/>
    <hyperlink ref="L29" r:id="rId2"/>
    <hyperlink ref="C3:H3" location="'ÍNDICE SCACEST'!A1" display="Resultados globales SCACEST "/>
  </hyperlinks>
  <pageMargins left="0.75" right="0.75" top="1" bottom="1" header="0" footer="0"/>
  <pageSetup paperSize="9" orientation="landscape" horizontalDpi="200" verticalDpi="200"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55"/>
  <sheetViews>
    <sheetView showGridLines="0" showRowColHeaders="0" workbookViewId="0">
      <selection activeCell="C4" sqref="C4"/>
    </sheetView>
  </sheetViews>
  <sheetFormatPr baseColWidth="10" defaultRowHeight="12.75"/>
  <cols>
    <col min="1" max="1" width="5.7109375" style="44" customWidth="1"/>
    <col min="2" max="2" width="21.28515625" style="44" customWidth="1"/>
    <col min="3" max="3" width="16.140625" style="44" customWidth="1"/>
    <col min="4" max="19" width="7.85546875" style="44" customWidth="1"/>
    <col min="20" max="16384" width="11.42578125" style="44"/>
  </cols>
  <sheetData>
    <row r="1" spans="1:19">
      <c r="A1" s="43"/>
      <c r="B1" s="43"/>
      <c r="C1" s="43"/>
      <c r="D1" s="43"/>
      <c r="E1" s="43"/>
      <c r="F1" s="43"/>
      <c r="G1" s="43"/>
      <c r="H1" s="43"/>
      <c r="I1" s="43"/>
      <c r="J1" s="43"/>
      <c r="K1" s="43"/>
      <c r="L1" s="43"/>
      <c r="M1" s="43"/>
      <c r="N1" s="43"/>
      <c r="O1" s="43"/>
    </row>
    <row r="2" spans="1:19" ht="12.75" customHeight="1">
      <c r="A2" s="10"/>
      <c r="B2" s="425" t="s">
        <v>192</v>
      </c>
      <c r="C2" s="425"/>
      <c r="D2" s="425"/>
      <c r="E2" s="425"/>
      <c r="F2" s="425"/>
      <c r="G2" s="425"/>
      <c r="H2" s="425"/>
      <c r="I2" s="425"/>
      <c r="J2" s="425"/>
      <c r="K2" s="425"/>
      <c r="L2" s="425"/>
      <c r="M2" s="425"/>
      <c r="N2" s="425"/>
      <c r="O2" s="425"/>
      <c r="P2" s="425"/>
      <c r="Q2" s="425"/>
    </row>
    <row r="3" spans="1:19" ht="17.25" customHeight="1">
      <c r="A3" s="18"/>
      <c r="B3" s="425"/>
      <c r="C3" s="425"/>
      <c r="D3" s="425"/>
      <c r="E3" s="425"/>
      <c r="F3" s="425"/>
      <c r="G3" s="425"/>
      <c r="H3" s="425"/>
      <c r="I3" s="425"/>
      <c r="J3" s="425"/>
      <c r="K3" s="425"/>
      <c r="L3" s="425"/>
      <c r="M3" s="425"/>
      <c r="N3" s="425"/>
      <c r="O3" s="425"/>
      <c r="P3" s="425"/>
      <c r="Q3" s="425"/>
    </row>
    <row r="4" spans="1:19" ht="14.25" customHeight="1">
      <c r="A4" s="10"/>
      <c r="B4" s="110" t="s">
        <v>33</v>
      </c>
      <c r="C4" s="153" t="s">
        <v>139</v>
      </c>
      <c r="D4" s="153"/>
      <c r="E4" s="20"/>
      <c r="F4" s="20"/>
      <c r="G4" s="20"/>
      <c r="H4" s="20"/>
      <c r="I4" s="46"/>
      <c r="J4" s="46"/>
      <c r="K4" s="46"/>
      <c r="L4" s="46"/>
      <c r="M4" s="46"/>
      <c r="N4" s="46"/>
    </row>
    <row r="5" spans="1:19" ht="14.25" customHeight="1">
      <c r="A5" s="11"/>
      <c r="B5" s="21"/>
      <c r="C5" s="20"/>
      <c r="D5" s="428" t="s">
        <v>16</v>
      </c>
      <c r="E5" s="428"/>
      <c r="F5" s="428"/>
      <c r="G5" s="428"/>
      <c r="H5" s="428"/>
      <c r="I5" s="428"/>
      <c r="J5" s="428"/>
      <c r="K5" s="428"/>
      <c r="L5" s="428"/>
      <c r="M5" s="428"/>
      <c r="N5" s="428"/>
      <c r="O5" s="428"/>
      <c r="P5" s="428"/>
    </row>
    <row r="6" spans="1:19" ht="12.75" customHeight="1">
      <c r="A6" s="10"/>
      <c r="B6" s="41"/>
      <c r="C6" s="25"/>
      <c r="D6" s="73" t="s">
        <v>54</v>
      </c>
      <c r="E6" s="73" t="s">
        <v>55</v>
      </c>
      <c r="F6" s="73" t="s">
        <v>56</v>
      </c>
      <c r="G6" s="73" t="s">
        <v>57</v>
      </c>
      <c r="H6" s="73" t="s">
        <v>58</v>
      </c>
      <c r="I6" s="91" t="s">
        <v>59</v>
      </c>
      <c r="J6" s="73" t="s">
        <v>60</v>
      </c>
      <c r="K6" s="73" t="s">
        <v>61</v>
      </c>
      <c r="L6" s="73" t="s">
        <v>62</v>
      </c>
      <c r="M6" s="73" t="s">
        <v>63</v>
      </c>
      <c r="N6" s="73" t="s">
        <v>64</v>
      </c>
      <c r="O6" s="73">
        <v>2013</v>
      </c>
      <c r="P6" s="73">
        <v>2014</v>
      </c>
      <c r="Q6" s="261" t="s">
        <v>257</v>
      </c>
      <c r="R6" s="261" t="s">
        <v>255</v>
      </c>
      <c r="S6" s="261" t="s">
        <v>256</v>
      </c>
    </row>
    <row r="7" spans="1:19" ht="12.75" customHeight="1">
      <c r="A7" s="18"/>
      <c r="B7" s="8" t="s">
        <v>9</v>
      </c>
      <c r="C7" s="26"/>
      <c r="D7" s="83">
        <v>1114</v>
      </c>
      <c r="E7" s="83">
        <v>1369</v>
      </c>
      <c r="F7" s="83">
        <v>1387</v>
      </c>
      <c r="G7" s="83">
        <v>1242</v>
      </c>
      <c r="H7" s="83">
        <v>1125</v>
      </c>
      <c r="I7" s="83">
        <v>1240</v>
      </c>
      <c r="J7" s="84">
        <v>1185</v>
      </c>
      <c r="K7" s="84">
        <v>1223</v>
      </c>
      <c r="L7" s="84">
        <v>1151</v>
      </c>
      <c r="M7" s="84">
        <v>1180</v>
      </c>
      <c r="N7" s="84">
        <v>1277</v>
      </c>
      <c r="O7" s="84">
        <v>1304</v>
      </c>
      <c r="P7" s="84">
        <v>1157</v>
      </c>
      <c r="Q7" s="84">
        <v>1140</v>
      </c>
      <c r="R7" s="84">
        <v>1440</v>
      </c>
      <c r="S7" s="84">
        <v>1244</v>
      </c>
    </row>
    <row r="8" spans="1:19" ht="12.75" customHeight="1">
      <c r="A8" s="18"/>
      <c r="B8" s="65" t="s">
        <v>23</v>
      </c>
      <c r="C8" s="42"/>
      <c r="D8" s="66"/>
      <c r="E8" s="66"/>
      <c r="F8" s="66"/>
      <c r="G8" s="66"/>
      <c r="H8" s="66"/>
      <c r="I8" s="66"/>
      <c r="J8" s="67"/>
      <c r="K8" s="67"/>
      <c r="L8" s="67"/>
      <c r="M8" s="67"/>
      <c r="N8" s="67"/>
      <c r="O8" s="67"/>
      <c r="P8" s="67"/>
      <c r="Q8" s="67"/>
      <c r="R8" s="67"/>
      <c r="S8" s="67"/>
    </row>
    <row r="9" spans="1:19" ht="12.75" customHeight="1">
      <c r="A9" s="43"/>
      <c r="B9" s="70" t="s">
        <v>73</v>
      </c>
      <c r="C9" s="42"/>
      <c r="D9" s="80">
        <v>41.83123877917415</v>
      </c>
      <c r="E9" s="80">
        <v>44.631117604090576</v>
      </c>
      <c r="F9" s="80">
        <v>37.202595529920693</v>
      </c>
      <c r="G9" s="80">
        <v>37.19806763285024</v>
      </c>
      <c r="H9" s="80">
        <v>32.177777777777777</v>
      </c>
      <c r="I9" s="80">
        <v>33.064516129032256</v>
      </c>
      <c r="J9" s="81">
        <v>45.316455696202532</v>
      </c>
      <c r="K9" s="81">
        <v>42.51839738348324</v>
      </c>
      <c r="L9" s="81">
        <v>44.83058210251955</v>
      </c>
      <c r="M9" s="81">
        <v>48.644067796610166</v>
      </c>
      <c r="N9" s="81">
        <v>51.135473766640565</v>
      </c>
      <c r="O9" s="81">
        <v>51.543209876543209</v>
      </c>
      <c r="P9" s="81">
        <v>55.920484010371652</v>
      </c>
      <c r="Q9" s="81">
        <v>59.824561403508774</v>
      </c>
      <c r="R9" s="81">
        <v>48.888888888888886</v>
      </c>
      <c r="S9" s="81">
        <v>51.286173633440512</v>
      </c>
    </row>
    <row r="10" spans="1:19" ht="12.75" customHeight="1">
      <c r="A10" s="43"/>
      <c r="B10" s="70" t="s">
        <v>74</v>
      </c>
      <c r="C10" s="42"/>
      <c r="D10" s="80">
        <v>58.16876122082585</v>
      </c>
      <c r="E10" s="80">
        <v>55.368882395909424</v>
      </c>
      <c r="F10" s="80">
        <v>62.797404470079307</v>
      </c>
      <c r="G10" s="80">
        <v>62.80193236714976</v>
      </c>
      <c r="H10" s="80">
        <v>67.822222222222223</v>
      </c>
      <c r="I10" s="80">
        <v>66.935483870967744</v>
      </c>
      <c r="J10" s="81">
        <v>54.683544303797468</v>
      </c>
      <c r="K10" s="81">
        <v>57.48160261651676</v>
      </c>
      <c r="L10" s="81">
        <v>55.16941789748045</v>
      </c>
      <c r="M10" s="81">
        <v>51.355932203389834</v>
      </c>
      <c r="N10" s="81">
        <v>48.864526233359435</v>
      </c>
      <c r="O10" s="81">
        <v>48.456790123456791</v>
      </c>
      <c r="P10" s="81">
        <v>44.079515989628348</v>
      </c>
      <c r="Q10" s="81">
        <v>40.175438596491226</v>
      </c>
      <c r="R10" s="81">
        <v>51.111111111111114</v>
      </c>
      <c r="S10" s="81">
        <v>48.713826366559488</v>
      </c>
    </row>
    <row r="11" spans="1:19" ht="12.75" customHeight="1">
      <c r="A11" s="43"/>
      <c r="B11" s="6" t="s">
        <v>15</v>
      </c>
      <c r="C11" s="11"/>
      <c r="D11" s="29">
        <v>99.79</v>
      </c>
      <c r="E11" s="29">
        <v>107.86067143070996</v>
      </c>
      <c r="F11" s="29">
        <v>107.1295611163719</v>
      </c>
      <c r="G11" s="29">
        <v>92.978547558302495</v>
      </c>
      <c r="H11" s="29">
        <v>82.098451002914672</v>
      </c>
      <c r="I11" s="29">
        <v>89.07297303315741</v>
      </c>
      <c r="J11" s="30">
        <v>83.093227796753268</v>
      </c>
      <c r="K11" s="30">
        <v>84.547742167408671</v>
      </c>
      <c r="L11" s="30">
        <v>78.728901030726163</v>
      </c>
      <c r="M11" s="30">
        <v>80.268341145891796</v>
      </c>
      <c r="N11" s="30">
        <v>86.608624645545561</v>
      </c>
      <c r="O11" s="30">
        <f>+O7*100000/Poblacs!J46</f>
        <v>88.584007733438227</v>
      </c>
      <c r="P11" s="30">
        <f>+P7*100000/Poblacs!K46</f>
        <v>78.878224837709922</v>
      </c>
      <c r="Q11" s="30">
        <f>+Q7*100000/Poblacs!L46</f>
        <v>77.694358571732337</v>
      </c>
      <c r="R11" s="30">
        <f>+R7*100000/Poblacs!M46</f>
        <v>98.3037818966759</v>
      </c>
      <c r="S11" s="30">
        <f>+S7*100000/Poblacs!N46</f>
        <v>84.610137028973526</v>
      </c>
    </row>
    <row r="12" spans="1:19" ht="12.75" customHeight="1">
      <c r="A12" s="43"/>
      <c r="B12" s="6" t="s">
        <v>37</v>
      </c>
      <c r="C12" s="11"/>
      <c r="D12" s="31">
        <v>1.1301615798922802</v>
      </c>
      <c r="E12" s="31">
        <v>1.1460920379839299</v>
      </c>
      <c r="F12" s="31">
        <v>1.1449170872386445</v>
      </c>
      <c r="G12" s="31">
        <v>1.1505636070853462</v>
      </c>
      <c r="H12" s="31">
        <v>1.1475555555555557</v>
      </c>
      <c r="I12" s="31">
        <v>1.1354838709677419</v>
      </c>
      <c r="J12" s="32">
        <v>1.180590717299578</v>
      </c>
      <c r="K12" s="32">
        <v>1.1856091578086672</v>
      </c>
      <c r="L12" s="32">
        <v>1.1650738488271069</v>
      </c>
      <c r="M12" s="32">
        <v>1.2220338983050847</v>
      </c>
      <c r="N12" s="32">
        <v>1.2051683633516053</v>
      </c>
      <c r="O12" s="32">
        <v>1.2415644171779141</v>
      </c>
      <c r="P12" s="32">
        <v>1.2186689714779602</v>
      </c>
      <c r="Q12" s="32">
        <v>1.2070175438596491</v>
      </c>
      <c r="R12" s="32">
        <v>1.2638888888888888</v>
      </c>
      <c r="S12" s="32">
        <v>1.265273311897106</v>
      </c>
    </row>
    <row r="13" spans="1:19" ht="12.75" customHeight="1">
      <c r="A13" s="43"/>
      <c r="B13" s="6" t="s">
        <v>2</v>
      </c>
      <c r="C13" s="11"/>
      <c r="D13" s="29">
        <v>62.746858168761221</v>
      </c>
      <c r="E13" s="29">
        <v>61.650840029218408</v>
      </c>
      <c r="F13" s="29">
        <v>62.076423936553716</v>
      </c>
      <c r="G13" s="29">
        <v>62.560386473429951</v>
      </c>
      <c r="H13" s="29">
        <v>62.93333333333333</v>
      </c>
      <c r="I13" s="29">
        <v>61.935483870967744</v>
      </c>
      <c r="J13" s="30">
        <v>60.506329113924053</v>
      </c>
      <c r="K13" s="30">
        <v>61.733442354865083</v>
      </c>
      <c r="L13" s="30">
        <v>60.469157254561253</v>
      </c>
      <c r="M13" s="30">
        <v>64.745762711864401</v>
      </c>
      <c r="N13" s="30">
        <v>63.351605324980426</v>
      </c>
      <c r="O13" s="30">
        <v>63.580246913580247</v>
      </c>
      <c r="P13" s="30">
        <v>64.131374243733802</v>
      </c>
      <c r="Q13" s="30">
        <v>65.78947368421052</v>
      </c>
      <c r="R13" s="30">
        <v>70.277777777777771</v>
      </c>
      <c r="S13" s="30">
        <v>67.524115755627008</v>
      </c>
    </row>
    <row r="14" spans="1:19" ht="12.75" customHeight="1">
      <c r="A14" s="43"/>
      <c r="B14" s="6" t="s">
        <v>5</v>
      </c>
      <c r="C14" s="58"/>
      <c r="D14" s="59">
        <v>79.353680430879706</v>
      </c>
      <c r="E14" s="59">
        <v>77.063550036523011</v>
      </c>
      <c r="F14" s="59">
        <v>76.207642393655377</v>
      </c>
      <c r="G14" s="59">
        <v>73.993558776167475</v>
      </c>
      <c r="H14" s="59">
        <v>75.288888888888891</v>
      </c>
      <c r="I14" s="59">
        <v>72.58064516129032</v>
      </c>
      <c r="J14" s="68">
        <v>70.12658227848101</v>
      </c>
      <c r="K14" s="68">
        <v>70.645952575633686</v>
      </c>
      <c r="L14" s="68">
        <v>66.116420503909637</v>
      </c>
      <c r="M14" s="68">
        <v>68.389830508474574</v>
      </c>
      <c r="N14" s="68">
        <v>68.128425998433826</v>
      </c>
      <c r="O14" s="68">
        <v>68.827160493827165</v>
      </c>
      <c r="P14" s="68">
        <v>65.600691443388072</v>
      </c>
      <c r="Q14" s="68">
        <v>67.368421052631575</v>
      </c>
      <c r="R14" s="68">
        <v>75.972222222222229</v>
      </c>
      <c r="S14" s="68">
        <v>73.311897106109328</v>
      </c>
    </row>
    <row r="15" spans="1:19" ht="12.75" customHeight="1">
      <c r="A15" s="43"/>
      <c r="B15" s="7" t="s">
        <v>8</v>
      </c>
      <c r="C15" s="33"/>
      <c r="D15" s="34">
        <v>70.393177737881487</v>
      </c>
      <c r="E15" s="34">
        <v>70.410518626734913</v>
      </c>
      <c r="F15" s="34">
        <v>71.043258832011688</v>
      </c>
      <c r="G15" s="34">
        <v>70.893719806763116</v>
      </c>
      <c r="H15" s="34">
        <v>70.785777777777767</v>
      </c>
      <c r="I15" s="34">
        <v>71.014516129032302</v>
      </c>
      <c r="J15" s="35">
        <v>71.72573839662445</v>
      </c>
      <c r="K15" s="35">
        <v>71.13654946852003</v>
      </c>
      <c r="L15" s="35">
        <v>72.407471763683759</v>
      </c>
      <c r="M15" s="35">
        <v>71.275423728813536</v>
      </c>
      <c r="N15" s="35">
        <v>71.473766640563653</v>
      </c>
      <c r="O15" s="35">
        <v>70.694444444444414</v>
      </c>
      <c r="P15" s="35">
        <v>71.614520311149519</v>
      </c>
      <c r="Q15" s="35">
        <v>71.984210526315721</v>
      </c>
      <c r="R15" s="35">
        <v>68.824999999999974</v>
      </c>
      <c r="S15" s="35">
        <v>69.393890675241138</v>
      </c>
    </row>
    <row r="16" spans="1:19" ht="12.75" customHeight="1">
      <c r="A16" s="43"/>
      <c r="B16" s="8" t="s">
        <v>6</v>
      </c>
      <c r="C16" s="36"/>
      <c r="D16" s="29">
        <v>100</v>
      </c>
      <c r="E16" s="29">
        <v>100</v>
      </c>
      <c r="F16" s="29">
        <v>100</v>
      </c>
      <c r="G16" s="29">
        <v>100</v>
      </c>
      <c r="H16" s="29">
        <v>100</v>
      </c>
      <c r="I16" s="29">
        <v>100</v>
      </c>
      <c r="J16" s="30">
        <v>100</v>
      </c>
      <c r="K16" s="30">
        <v>100</v>
      </c>
      <c r="L16" s="30">
        <v>100</v>
      </c>
      <c r="M16" s="30">
        <v>100</v>
      </c>
      <c r="N16" s="30">
        <v>100</v>
      </c>
      <c r="O16" s="30">
        <v>100</v>
      </c>
      <c r="P16" s="30">
        <v>100</v>
      </c>
      <c r="Q16" s="30">
        <v>100</v>
      </c>
      <c r="R16" s="30">
        <v>100</v>
      </c>
      <c r="S16" s="30">
        <v>100</v>
      </c>
    </row>
    <row r="17" spans="1:19" ht="12.75" customHeight="1">
      <c r="A17" s="43"/>
      <c r="B17" s="6" t="s">
        <v>1</v>
      </c>
      <c r="C17" s="11"/>
      <c r="D17" s="29">
        <v>9.4012567324954919</v>
      </c>
      <c r="E17" s="29">
        <v>10.279766252739224</v>
      </c>
      <c r="F17" s="29">
        <v>9.7584715212689375</v>
      </c>
      <c r="G17" s="29">
        <v>9.9557165861513699</v>
      </c>
      <c r="H17" s="29">
        <v>8.900444444444453</v>
      </c>
      <c r="I17" s="29">
        <v>8.5725806451612847</v>
      </c>
      <c r="J17" s="30">
        <v>9.7265822784810165</v>
      </c>
      <c r="K17" s="30">
        <v>9.5748160261651609</v>
      </c>
      <c r="L17" s="30">
        <v>8.6837532580364805</v>
      </c>
      <c r="M17" s="30">
        <v>8.7313559322033996</v>
      </c>
      <c r="N17" s="30">
        <v>7.7635082223962453</v>
      </c>
      <c r="O17" s="30">
        <v>8.3912037037037255</v>
      </c>
      <c r="P17" s="30">
        <v>8.1365600691443376</v>
      </c>
      <c r="Q17" s="30">
        <v>8.2964912280701668</v>
      </c>
      <c r="R17" s="30">
        <v>7.9402777777777809</v>
      </c>
      <c r="S17" s="30">
        <v>7.6736334405144664</v>
      </c>
    </row>
    <row r="18" spans="1:19" ht="12.75" customHeight="1">
      <c r="A18" s="43"/>
      <c r="B18" s="6" t="s">
        <v>3</v>
      </c>
      <c r="C18" s="11"/>
      <c r="D18" s="29">
        <v>4.6678635547576306</v>
      </c>
      <c r="E18" s="29">
        <v>5.5514974433893354</v>
      </c>
      <c r="F18" s="29">
        <v>5.6236481614996396</v>
      </c>
      <c r="G18" s="29">
        <v>5.636070853462158</v>
      </c>
      <c r="H18" s="29">
        <v>4.8888888888888893</v>
      </c>
      <c r="I18" s="29">
        <v>3.3870967741935485</v>
      </c>
      <c r="J18" s="30">
        <v>5.6540084388185656</v>
      </c>
      <c r="K18" s="30">
        <v>5.3965658217497952</v>
      </c>
      <c r="L18" s="30">
        <v>5.2128583840139013</v>
      </c>
      <c r="M18" s="30">
        <v>4.5762711864406782</v>
      </c>
      <c r="N18" s="30">
        <v>5.0117462803445578</v>
      </c>
      <c r="O18" s="30">
        <v>4.8148148148148149</v>
      </c>
      <c r="P18" s="30">
        <v>4.0467625899280577</v>
      </c>
      <c r="Q18" s="30">
        <v>5.5555555555555554</v>
      </c>
      <c r="R18" s="30">
        <v>4.9562682215743443</v>
      </c>
      <c r="S18" s="30">
        <v>3.6666666666666665</v>
      </c>
    </row>
    <row r="19" spans="1:19" ht="12.75" customHeight="1">
      <c r="A19" s="43"/>
      <c r="B19" s="8" t="s">
        <v>39</v>
      </c>
      <c r="C19" s="36"/>
      <c r="D19" s="37">
        <v>21.274685816876122</v>
      </c>
      <c r="E19" s="37">
        <v>26.953981008035061</v>
      </c>
      <c r="F19" s="37">
        <v>27.613554434030281</v>
      </c>
      <c r="G19" s="37">
        <v>34.380032206119161</v>
      </c>
      <c r="H19" s="37">
        <v>37.866666666666667</v>
      </c>
      <c r="I19" s="92">
        <v>35.887096774193552</v>
      </c>
      <c r="J19" s="38">
        <v>43.206751054852319</v>
      </c>
      <c r="K19" s="38">
        <v>50.695012264922319</v>
      </c>
      <c r="L19" s="38">
        <v>47.697654213727191</v>
      </c>
      <c r="M19" s="38">
        <v>52.372881355932201</v>
      </c>
      <c r="N19" s="38">
        <v>53.484729835552073</v>
      </c>
      <c r="O19" s="38">
        <v>60.648148148148145</v>
      </c>
      <c r="P19" s="38">
        <v>62.489196197061368</v>
      </c>
      <c r="Q19" s="38">
        <v>61.403508771929822</v>
      </c>
      <c r="R19" s="38">
        <v>70.833333333333329</v>
      </c>
      <c r="S19" s="38">
        <v>71.221864951768495</v>
      </c>
    </row>
    <row r="20" spans="1:19" ht="12.75" customHeight="1">
      <c r="A20" s="43"/>
      <c r="B20" s="6" t="s">
        <v>40</v>
      </c>
      <c r="C20" s="11"/>
      <c r="D20" s="29">
        <v>69.928186714542193</v>
      </c>
      <c r="E20" s="29">
        <v>65.741417092768444</v>
      </c>
      <c r="F20" s="29">
        <v>67.123287671232873</v>
      </c>
      <c r="G20" s="29">
        <v>63.848631239935585</v>
      </c>
      <c r="H20" s="29">
        <v>66.488888888888894</v>
      </c>
      <c r="I20" s="29">
        <v>63.70967741935484</v>
      </c>
      <c r="J20" s="30">
        <v>67.172995780590711</v>
      </c>
      <c r="K20" s="30">
        <v>67.702371218315619</v>
      </c>
      <c r="L20" s="30">
        <v>69.939183318853168</v>
      </c>
      <c r="M20" s="29">
        <v>67.627118644067792</v>
      </c>
      <c r="N20" s="29">
        <v>71.339075959279555</v>
      </c>
      <c r="O20" s="29">
        <v>72.5</v>
      </c>
      <c r="P20" s="29">
        <v>73.984442523768365</v>
      </c>
      <c r="Q20" s="29">
        <v>75.263157894736835</v>
      </c>
      <c r="R20" s="298">
        <v>39.722222222222221</v>
      </c>
      <c r="S20" s="298">
        <v>36.977491961414792</v>
      </c>
    </row>
    <row r="21" spans="1:19" ht="12.75" customHeight="1">
      <c r="A21" s="43"/>
      <c r="B21" s="6" t="s">
        <v>7</v>
      </c>
      <c r="C21" s="11"/>
      <c r="D21" s="29">
        <v>8.9766606822262118E-2</v>
      </c>
      <c r="E21" s="29">
        <v>7.3046018991964931E-2</v>
      </c>
      <c r="F21" s="29">
        <v>0</v>
      </c>
      <c r="G21" s="29">
        <v>0.1610305958132045</v>
      </c>
      <c r="H21" s="29">
        <v>0</v>
      </c>
      <c r="I21" s="29">
        <v>8.0645161290322578E-2</v>
      </c>
      <c r="J21" s="30">
        <v>0</v>
      </c>
      <c r="K21" s="30">
        <v>0.16353229762878169</v>
      </c>
      <c r="L21" s="30">
        <v>0</v>
      </c>
      <c r="M21" s="29">
        <v>0.33898305084745761</v>
      </c>
      <c r="N21" s="29">
        <v>0.46948356807511737</v>
      </c>
      <c r="O21" s="29">
        <v>0</v>
      </c>
      <c r="P21" s="29">
        <v>0.69144338807260153</v>
      </c>
      <c r="Q21" s="29">
        <v>0.35087719298245612</v>
      </c>
      <c r="R21" s="314">
        <v>0.41666666666666669</v>
      </c>
      <c r="S21" s="314">
        <v>0.96463022508038587</v>
      </c>
    </row>
    <row r="22" spans="1:19" ht="12.75" customHeight="1">
      <c r="A22" s="43"/>
      <c r="B22" s="6" t="s">
        <v>41</v>
      </c>
      <c r="C22" s="11"/>
      <c r="D22" s="29">
        <v>0.62836624775583483</v>
      </c>
      <c r="E22" s="29">
        <v>0.29218407596785972</v>
      </c>
      <c r="F22" s="29">
        <v>7.2098053352559477E-2</v>
      </c>
      <c r="G22" s="29">
        <v>0.322061191626409</v>
      </c>
      <c r="H22" s="29">
        <v>0.44444444444444442</v>
      </c>
      <c r="I22" s="29">
        <v>0.32258064516129031</v>
      </c>
      <c r="J22" s="30">
        <v>1.7721518987341771</v>
      </c>
      <c r="K22" s="30">
        <v>1.7988552739165986</v>
      </c>
      <c r="L22" s="30">
        <v>1.2163336229365769</v>
      </c>
      <c r="M22" s="29">
        <v>2.9661016949152543</v>
      </c>
      <c r="N22" s="29">
        <v>2.11433046202036</v>
      </c>
      <c r="O22" s="29">
        <v>1.2</v>
      </c>
      <c r="P22" s="29">
        <v>1.1235955056179776</v>
      </c>
      <c r="Q22" s="29">
        <v>2.1052631578947367</v>
      </c>
      <c r="R22" s="314">
        <v>3.75</v>
      </c>
      <c r="S22" s="314">
        <v>2.4115755627009645</v>
      </c>
    </row>
    <row r="23" spans="1:19" ht="12.75" customHeight="1">
      <c r="A23" s="43"/>
      <c r="B23" s="7" t="s">
        <v>42</v>
      </c>
      <c r="C23" s="33"/>
      <c r="D23" s="34">
        <v>26.660682226211851</v>
      </c>
      <c r="E23" s="34">
        <v>24.032140248356466</v>
      </c>
      <c r="F23" s="34">
        <v>20.764239365537129</v>
      </c>
      <c r="G23" s="34">
        <v>17.391304347826086</v>
      </c>
      <c r="H23" s="34">
        <v>17.244444444444444</v>
      </c>
      <c r="I23" s="29">
        <v>12.016129032258064</v>
      </c>
      <c r="J23" s="35">
        <v>16.455696202531644</v>
      </c>
      <c r="K23" s="35">
        <v>22.403924775143089</v>
      </c>
      <c r="L23" s="35">
        <v>22.067767158992179</v>
      </c>
      <c r="M23" s="34">
        <v>24.322033898305083</v>
      </c>
      <c r="N23" s="34">
        <v>20.908379013312452</v>
      </c>
      <c r="O23" s="34">
        <v>19.899999999999999</v>
      </c>
      <c r="P23" s="34">
        <v>23.163353500432152</v>
      </c>
      <c r="Q23" s="34">
        <v>19.82456140350877</v>
      </c>
      <c r="R23" s="313">
        <v>11.388888888888889</v>
      </c>
      <c r="S23" s="313">
        <v>6.270096463022508</v>
      </c>
    </row>
    <row r="24" spans="1:19" ht="12.75" customHeight="1">
      <c r="A24" s="43"/>
      <c r="B24" s="8" t="s">
        <v>4</v>
      </c>
      <c r="C24" s="11"/>
      <c r="D24" s="29">
        <v>2.6929982046678638</v>
      </c>
      <c r="E24" s="29">
        <v>1.3148283418553688</v>
      </c>
      <c r="F24" s="29">
        <v>0.86517664023071372</v>
      </c>
      <c r="G24" s="29">
        <v>0.80515297906602257</v>
      </c>
      <c r="H24" s="29">
        <v>0.71111111111111114</v>
      </c>
      <c r="I24" s="83">
        <v>0.88709677419354838</v>
      </c>
      <c r="J24" s="30">
        <v>1.518987341772152</v>
      </c>
      <c r="K24" s="30">
        <v>2.1259198691741621</v>
      </c>
      <c r="L24" s="30">
        <v>1.9982623805386621</v>
      </c>
      <c r="M24" s="29">
        <v>2.5423728813559321</v>
      </c>
      <c r="N24" s="150">
        <v>1.4095536413469067</v>
      </c>
      <c r="O24" s="150">
        <v>0.59259259259259256</v>
      </c>
      <c r="P24" s="150">
        <v>2.1607605877268798</v>
      </c>
      <c r="Q24" s="150">
        <v>1.5789473684210527</v>
      </c>
      <c r="R24" s="150">
        <v>1.3888888888888888</v>
      </c>
      <c r="S24" s="150">
        <v>0.96463022508038587</v>
      </c>
    </row>
    <row r="25" spans="1:19" ht="12.75" customHeight="1">
      <c r="A25" s="43"/>
      <c r="B25" s="14" t="s">
        <v>43</v>
      </c>
      <c r="C25" s="11"/>
      <c r="D25" s="29">
        <v>12.118491921005386</v>
      </c>
      <c r="E25" s="29">
        <v>14.609203798392988</v>
      </c>
      <c r="F25" s="29">
        <v>18.096611391492431</v>
      </c>
      <c r="G25" s="29">
        <v>19.726247987117553</v>
      </c>
      <c r="H25" s="29">
        <v>20.355555555555554</v>
      </c>
      <c r="I25" s="29">
        <v>24.596774193548388</v>
      </c>
      <c r="J25" s="30">
        <v>29.282700421940927</v>
      </c>
      <c r="K25" s="30">
        <v>31.97056418642682</v>
      </c>
      <c r="L25" s="30">
        <v>30.842745438748914</v>
      </c>
      <c r="M25" s="29">
        <v>32.796610169491522</v>
      </c>
      <c r="N25" s="150">
        <v>33.202819107282693</v>
      </c>
      <c r="O25" s="150">
        <v>37.037037037037038</v>
      </c>
      <c r="P25" s="150">
        <v>37.856525496974932</v>
      </c>
      <c r="Q25" s="150">
        <v>35.263157894736842</v>
      </c>
      <c r="R25" s="150">
        <v>48.055555555555557</v>
      </c>
      <c r="S25" s="150">
        <v>53.376205787781352</v>
      </c>
    </row>
    <row r="26" spans="1:19" ht="12.75" customHeight="1">
      <c r="A26" s="43"/>
      <c r="B26" s="15" t="s">
        <v>65</v>
      </c>
      <c r="C26" s="33"/>
      <c r="D26" s="34">
        <v>14.093357271095153</v>
      </c>
      <c r="E26" s="34">
        <v>15.850986121256392</v>
      </c>
      <c r="F26" s="34">
        <v>18.745493871665467</v>
      </c>
      <c r="G26" s="34">
        <v>20.289855072463769</v>
      </c>
      <c r="H26" s="34">
        <v>20.888888888888889</v>
      </c>
      <c r="I26" s="29">
        <v>25</v>
      </c>
      <c r="J26" s="35">
        <v>29.957805907172997</v>
      </c>
      <c r="K26" s="35">
        <v>32.788225674570725</v>
      </c>
      <c r="L26" s="35">
        <v>31.103388357949608</v>
      </c>
      <c r="M26" s="34">
        <v>33.728813559322035</v>
      </c>
      <c r="N26" s="265">
        <v>33.594361785434614</v>
      </c>
      <c r="O26" s="265">
        <v>37.037037037037038</v>
      </c>
      <c r="P26" s="265">
        <v>39.152981849611066</v>
      </c>
      <c r="Q26" s="265">
        <v>35.789473684210527</v>
      </c>
      <c r="R26" s="265">
        <v>48.75</v>
      </c>
      <c r="S26" s="265">
        <v>53.858520900321544</v>
      </c>
    </row>
    <row r="27" spans="1:19" ht="12.75" customHeight="1">
      <c r="A27" s="43"/>
      <c r="B27" s="16" t="s">
        <v>44</v>
      </c>
      <c r="C27" s="11"/>
      <c r="D27" s="29">
        <v>12.028725314183124</v>
      </c>
      <c r="E27" s="29">
        <v>14.609203798392988</v>
      </c>
      <c r="F27" s="29">
        <v>18.096611391492431</v>
      </c>
      <c r="G27" s="29">
        <v>19.726247987117553</v>
      </c>
      <c r="H27" s="29">
        <v>20.355555555555554</v>
      </c>
      <c r="I27" s="83">
        <v>24.596774193548388</v>
      </c>
      <c r="J27" s="30">
        <v>27.004219409282701</v>
      </c>
      <c r="K27" s="30">
        <v>30.825838103025347</v>
      </c>
      <c r="L27" s="30">
        <v>29.452649869678542</v>
      </c>
      <c r="M27" s="29">
        <v>30.593220338983052</v>
      </c>
      <c r="N27" s="29">
        <v>31.793265465935786</v>
      </c>
      <c r="O27" s="29">
        <v>34.953703703703702</v>
      </c>
      <c r="P27" s="29">
        <v>35.695764909248055</v>
      </c>
      <c r="Q27" s="29">
        <v>32.982456140350877</v>
      </c>
      <c r="R27" s="29">
        <v>46.805555555555557</v>
      </c>
      <c r="S27" s="29">
        <v>51.60771704180064</v>
      </c>
    </row>
    <row r="28" spans="1:19" ht="12.75" customHeight="1">
      <c r="A28" s="43"/>
      <c r="B28" s="6" t="s">
        <v>150</v>
      </c>
      <c r="C28" s="11"/>
      <c r="D28" s="29">
        <v>100</v>
      </c>
      <c r="E28" s="29">
        <v>100</v>
      </c>
      <c r="F28" s="29">
        <v>99.20318725099601</v>
      </c>
      <c r="G28" s="29">
        <v>98.775510204081641</v>
      </c>
      <c r="H28" s="29">
        <v>93.013100436681228</v>
      </c>
      <c r="I28" s="29">
        <v>88.196721311475414</v>
      </c>
      <c r="J28" s="30">
        <v>59.0625</v>
      </c>
      <c r="K28" s="30">
        <v>54.111405835543763</v>
      </c>
      <c r="L28" s="30">
        <v>38.348082595870203</v>
      </c>
      <c r="M28" s="29">
        <v>41.828254847645425</v>
      </c>
      <c r="N28" s="29">
        <v>39.901477832512313</v>
      </c>
      <c r="O28" s="29">
        <v>38.325991189427313</v>
      </c>
      <c r="P28" s="29">
        <v>31.476997578692494</v>
      </c>
      <c r="Q28" s="291"/>
      <c r="R28" s="291"/>
      <c r="S28" s="291"/>
    </row>
    <row r="29" spans="1:19" ht="12.75" customHeight="1">
      <c r="A29" s="43"/>
      <c r="B29" s="7" t="s">
        <v>151</v>
      </c>
      <c r="C29" s="33"/>
      <c r="D29" s="34">
        <v>0</v>
      </c>
      <c r="E29" s="34">
        <v>0</v>
      </c>
      <c r="F29" s="34">
        <v>1.593625498007968</v>
      </c>
      <c r="G29" s="34">
        <v>2.0408163265306123</v>
      </c>
      <c r="H29" s="34">
        <v>9.606986899563319</v>
      </c>
      <c r="I29" s="29">
        <v>14.098360655737704</v>
      </c>
      <c r="J29" s="35">
        <v>48.125</v>
      </c>
      <c r="K29" s="35">
        <v>52.519893899204249</v>
      </c>
      <c r="L29" s="35">
        <v>66.961651917404126</v>
      </c>
      <c r="M29" s="34">
        <v>67.036011080332415</v>
      </c>
      <c r="N29" s="34">
        <v>67.24137931034484</v>
      </c>
      <c r="O29" s="34">
        <v>68.06167400881057</v>
      </c>
      <c r="P29" s="34">
        <v>71.912832929782084</v>
      </c>
      <c r="Q29" s="292"/>
      <c r="R29" s="292"/>
      <c r="S29" s="292"/>
    </row>
    <row r="30" spans="1:19" ht="12.75" customHeight="1">
      <c r="A30" s="43"/>
      <c r="B30" s="6" t="s">
        <v>47</v>
      </c>
      <c r="C30" s="11"/>
      <c r="D30" s="29">
        <v>2.3339317773788153</v>
      </c>
      <c r="E30" s="29">
        <v>1.3878743608473338</v>
      </c>
      <c r="F30" s="29">
        <v>1.0814708002883922</v>
      </c>
      <c r="G30" s="29">
        <v>0.88566827697262485</v>
      </c>
      <c r="H30" s="29">
        <v>1.2444444444444445</v>
      </c>
      <c r="I30" s="83">
        <v>0.72580645161290325</v>
      </c>
      <c r="J30" s="30">
        <v>1.518987341772152</v>
      </c>
      <c r="K30" s="30">
        <v>1.4717906786590351</v>
      </c>
      <c r="L30" s="30">
        <v>1.5638575152041703</v>
      </c>
      <c r="M30" s="29">
        <v>1.6101694915254237</v>
      </c>
      <c r="N30" s="29">
        <v>1.8010963194988254</v>
      </c>
      <c r="O30" s="29">
        <v>1.8</v>
      </c>
      <c r="P30" s="29">
        <v>1.7286084701815039</v>
      </c>
      <c r="Q30" s="29">
        <v>3.1578947368421053</v>
      </c>
      <c r="R30" s="29">
        <v>4.0277777777777777</v>
      </c>
      <c r="S30" s="29">
        <v>3.215434083601286</v>
      </c>
    </row>
    <row r="31" spans="1:19" ht="12.75" customHeight="1">
      <c r="A31" s="43"/>
      <c r="B31" s="60" t="s">
        <v>45</v>
      </c>
      <c r="C31" s="61"/>
      <c r="D31" s="62">
        <v>16.157989228007182</v>
      </c>
      <c r="E31" s="62">
        <v>17.092768444119795</v>
      </c>
      <c r="F31" s="62">
        <v>19.538572458543619</v>
      </c>
      <c r="G31" s="62">
        <v>21.014492753623188</v>
      </c>
      <c r="H31" s="62">
        <v>21.866666666666667</v>
      </c>
      <c r="I31" s="83">
        <v>25.725806451612904</v>
      </c>
      <c r="J31" s="69">
        <v>31.39240506329114</v>
      </c>
      <c r="K31" s="69">
        <v>34.17825020441537</v>
      </c>
      <c r="L31" s="69">
        <v>32.667245873153782</v>
      </c>
      <c r="M31" s="62">
        <v>35.16949152542373</v>
      </c>
      <c r="N31" s="62">
        <v>35.160532498042286</v>
      </c>
      <c r="O31" s="62">
        <v>38.811728395061728</v>
      </c>
      <c r="P31" s="62">
        <v>40.535868625756265</v>
      </c>
      <c r="Q31" s="62">
        <v>38.596491228070178</v>
      </c>
      <c r="R31" s="62">
        <v>52.361111111111114</v>
      </c>
      <c r="S31" s="62">
        <v>56.752411575562704</v>
      </c>
    </row>
    <row r="32" spans="1:19" ht="12.75" customHeight="1">
      <c r="A32" s="43"/>
      <c r="B32" s="15" t="s">
        <v>48</v>
      </c>
      <c r="C32" s="11"/>
      <c r="D32" s="29">
        <v>1.7953321364452424</v>
      </c>
      <c r="E32" s="29">
        <v>2.2644265887509132</v>
      </c>
      <c r="F32" s="29">
        <v>2.0187454938716654</v>
      </c>
      <c r="G32" s="29">
        <v>1.8518518518518519</v>
      </c>
      <c r="H32" s="29">
        <v>0.88888888888888884</v>
      </c>
      <c r="I32" s="83">
        <v>0.4838709677419355</v>
      </c>
      <c r="J32" s="38">
        <v>1.6877637130801688</v>
      </c>
      <c r="K32" s="30">
        <v>1.8806214227309894</v>
      </c>
      <c r="L32" s="30">
        <v>1.3032145960034753</v>
      </c>
      <c r="M32" s="29">
        <v>1.1864406779661016</v>
      </c>
      <c r="N32" s="29">
        <v>1.5661707126076743</v>
      </c>
      <c r="O32" s="29">
        <v>0.88888888888888884</v>
      </c>
      <c r="P32" s="29">
        <v>1.2964563526361279</v>
      </c>
      <c r="Q32" s="29">
        <v>1.7543859649122806</v>
      </c>
      <c r="R32" s="29">
        <v>1.9444444444444444</v>
      </c>
      <c r="S32" s="29">
        <v>1.1254019292604502</v>
      </c>
    </row>
    <row r="33" spans="1:19" ht="12.75" customHeight="1">
      <c r="A33" s="43"/>
      <c r="B33" s="17" t="s">
        <v>46</v>
      </c>
      <c r="C33" s="33"/>
      <c r="D33" s="34">
        <v>4.1292639138240572</v>
      </c>
      <c r="E33" s="34">
        <v>6.1358655953250549</v>
      </c>
      <c r="F33" s="34">
        <v>4.6863734679163667</v>
      </c>
      <c r="G33" s="34">
        <v>4.7504025764895328</v>
      </c>
      <c r="H33" s="34">
        <v>2.6666666666666665</v>
      </c>
      <c r="I33" s="29">
        <v>3.306451612903226</v>
      </c>
      <c r="J33" s="35">
        <v>4.9789029535864975</v>
      </c>
      <c r="K33" s="35">
        <v>5.5600981193785772</v>
      </c>
      <c r="L33" s="35">
        <v>5.3866203301476974</v>
      </c>
      <c r="M33" s="34">
        <v>6.8644067796610173</v>
      </c>
      <c r="N33" s="34">
        <v>6.9694596711041505</v>
      </c>
      <c r="O33" s="34">
        <v>6.8</v>
      </c>
      <c r="P33" s="34">
        <v>6.6551426101987898</v>
      </c>
      <c r="Q33" s="34">
        <v>10.701754385964913</v>
      </c>
      <c r="R33" s="34">
        <v>7.2222222222222223</v>
      </c>
      <c r="S33" s="34">
        <v>6.270096463022508</v>
      </c>
    </row>
    <row r="34" spans="1:19" ht="12.75" customHeight="1">
      <c r="A34" s="43"/>
      <c r="B34" s="6" t="s">
        <v>145</v>
      </c>
      <c r="C34" s="11"/>
      <c r="D34" s="29">
        <v>11.581920903954803</v>
      </c>
      <c r="E34" s="29">
        <v>12.064965197215777</v>
      </c>
      <c r="F34" s="29">
        <v>11.45912910618793</v>
      </c>
      <c r="G34" s="29">
        <v>10.494880546075086</v>
      </c>
      <c r="H34" s="29">
        <v>11.869158878504672</v>
      </c>
      <c r="I34" s="83">
        <v>10.851419031719532</v>
      </c>
      <c r="J34" s="30">
        <v>9.9284436493738824</v>
      </c>
      <c r="K34" s="30">
        <v>9.0751944684528958</v>
      </c>
      <c r="L34" s="30">
        <v>8.9825847846012827</v>
      </c>
      <c r="M34" s="30">
        <v>10.213143872113676</v>
      </c>
      <c r="N34" s="30">
        <v>9.5630667765869752</v>
      </c>
      <c r="O34" s="30">
        <v>11.5</v>
      </c>
      <c r="P34" s="30">
        <v>8.2733812949640289</v>
      </c>
      <c r="Q34" s="30">
        <v>9.4444444444444446</v>
      </c>
      <c r="R34" s="30">
        <v>6.4139941690962097</v>
      </c>
      <c r="S34" s="30">
        <v>7.5</v>
      </c>
    </row>
    <row r="35" spans="1:19" ht="12.75" customHeight="1">
      <c r="A35" s="43"/>
      <c r="B35" s="7" t="s">
        <v>146</v>
      </c>
      <c r="C35" s="33"/>
      <c r="D35" s="34">
        <v>3.2956685499058382</v>
      </c>
      <c r="E35" s="34">
        <v>2.3201856148491879</v>
      </c>
      <c r="F35" s="34">
        <v>1.680672268907563</v>
      </c>
      <c r="G35" s="34">
        <v>1.7918088737201365</v>
      </c>
      <c r="H35" s="34">
        <v>1.7757009345794392</v>
      </c>
      <c r="I35" s="34">
        <v>1.7529215358931554</v>
      </c>
      <c r="J35" s="35">
        <v>1.6994633273703041</v>
      </c>
      <c r="K35" s="35">
        <v>2.0743301642178045</v>
      </c>
      <c r="L35" s="35">
        <v>1.5582034830430798</v>
      </c>
      <c r="M35" s="35">
        <v>0.62166962699822381</v>
      </c>
      <c r="N35" s="35">
        <v>1.2366034624896949</v>
      </c>
      <c r="O35" s="35">
        <v>1.8533440773569703</v>
      </c>
      <c r="P35" s="35">
        <v>1.5151515151515151</v>
      </c>
      <c r="Q35" s="291"/>
      <c r="R35" s="291"/>
      <c r="S35" s="291"/>
    </row>
    <row r="36" spans="1:19" ht="12.75" customHeight="1">
      <c r="A36" s="43"/>
      <c r="B36" s="7" t="s">
        <v>144</v>
      </c>
      <c r="C36" s="39"/>
      <c r="D36" s="29">
        <v>56.822262118491921</v>
      </c>
      <c r="E36" s="29">
        <v>47.260774287801311</v>
      </c>
      <c r="F36" s="29">
        <v>45.710165825522708</v>
      </c>
      <c r="G36" s="29">
        <v>53.4621578099839</v>
      </c>
      <c r="H36" s="29">
        <v>50.044444444444444</v>
      </c>
      <c r="I36" s="35">
        <v>57.41935483870968</v>
      </c>
      <c r="J36" s="30">
        <v>59.156118143459913</v>
      </c>
      <c r="K36" s="30">
        <v>63.614063777596073</v>
      </c>
      <c r="L36" s="30">
        <v>58.905299739357083</v>
      </c>
      <c r="M36" s="29">
        <v>62.033898305084747</v>
      </c>
      <c r="N36" s="29">
        <v>63.508222396241187</v>
      </c>
      <c r="O36" s="62">
        <v>68.672839506172835</v>
      </c>
      <c r="P36" s="62">
        <v>70.26793431287814</v>
      </c>
      <c r="Q36" s="62">
        <v>67.368421052631575</v>
      </c>
      <c r="R36" s="62">
        <v>73.472222222222229</v>
      </c>
      <c r="S36" s="62">
        <v>75.562700964630224</v>
      </c>
    </row>
    <row r="37" spans="1:19" ht="18" customHeight="1">
      <c r="A37" s="43"/>
      <c r="B37" s="422" t="s">
        <v>259</v>
      </c>
      <c r="C37" s="423"/>
      <c r="D37" s="423"/>
      <c r="E37" s="423"/>
      <c r="F37" s="423"/>
      <c r="G37" s="423"/>
      <c r="H37" s="423"/>
      <c r="I37" s="423"/>
      <c r="J37" s="423"/>
      <c r="K37" s="423"/>
      <c r="L37" s="423"/>
      <c r="M37" s="423"/>
      <c r="N37" s="423"/>
      <c r="O37" s="423"/>
      <c r="P37" s="423"/>
      <c r="Q37" s="423"/>
      <c r="R37" s="423"/>
      <c r="S37" s="423"/>
    </row>
    <row r="38" spans="1:19" ht="18" customHeight="1">
      <c r="A38" s="43"/>
      <c r="B38" s="424"/>
      <c r="C38" s="424"/>
      <c r="D38" s="424"/>
      <c r="E38" s="424"/>
      <c r="F38" s="424"/>
      <c r="G38" s="424"/>
      <c r="H38" s="424"/>
      <c r="I38" s="424"/>
      <c r="J38" s="424"/>
      <c r="K38" s="424"/>
      <c r="L38" s="424"/>
      <c r="M38" s="424"/>
      <c r="N38" s="424"/>
      <c r="O38" s="424"/>
      <c r="P38" s="424"/>
      <c r="Q38" s="424"/>
      <c r="R38" s="424"/>
      <c r="S38" s="424"/>
    </row>
    <row r="39" spans="1:19" ht="18" customHeight="1">
      <c r="A39" s="43"/>
      <c r="B39" s="424"/>
      <c r="C39" s="424"/>
      <c r="D39" s="424"/>
      <c r="E39" s="424"/>
      <c r="F39" s="424"/>
      <c r="G39" s="424"/>
      <c r="H39" s="424"/>
      <c r="I39" s="424"/>
      <c r="J39" s="424"/>
      <c r="K39" s="424"/>
      <c r="L39" s="424"/>
      <c r="M39" s="424"/>
      <c r="N39" s="424"/>
      <c r="O39" s="424"/>
      <c r="P39" s="424"/>
      <c r="Q39" s="424"/>
      <c r="R39" s="424"/>
      <c r="S39" s="424"/>
    </row>
    <row r="40" spans="1:19" ht="15" customHeight="1"/>
    <row r="41" spans="1:19" ht="15" customHeight="1"/>
    <row r="49" ht="15" customHeight="1"/>
    <row r="55" ht="15" customHeight="1"/>
  </sheetData>
  <mergeCells count="3">
    <mergeCell ref="B2:Q3"/>
    <mergeCell ref="B37:S39"/>
    <mergeCell ref="D5:P5"/>
  </mergeCells>
  <phoneticPr fontId="2" type="noConversion"/>
  <hyperlinks>
    <hyperlink ref="B4" location="ÍNDICE!A1" display="Índice"/>
    <hyperlink ref="C4:D4" location="PCVS!A1" display="Distribución por género"/>
    <hyperlink ref="C4" location="SCASESTS!A1" display="Distribución por género"/>
  </hyperlinks>
  <pageMargins left="0.75" right="0.75" top="1" bottom="1" header="0" footer="0"/>
  <pageSetup paperSize="9" orientation="landscape" horizontalDpi="200" verticalDpi="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9"/>
  <sheetViews>
    <sheetView showGridLines="0" showRowColHeaders="0" workbookViewId="0">
      <selection activeCell="B4" sqref="B4"/>
    </sheetView>
  </sheetViews>
  <sheetFormatPr baseColWidth="10" defaultRowHeight="12.75"/>
  <cols>
    <col min="1" max="1" width="5.7109375" style="44" customWidth="1"/>
    <col min="2" max="2" width="31.5703125" style="44" customWidth="1"/>
    <col min="3" max="3" width="16.140625" style="44" customWidth="1"/>
    <col min="4" max="5" width="8.7109375" style="44" customWidth="1"/>
    <col min="6" max="6" width="12.7109375" style="154" customWidth="1"/>
    <col min="7" max="7" width="21.28515625" style="154" customWidth="1"/>
    <col min="8" max="16384" width="11.42578125" style="44"/>
  </cols>
  <sheetData>
    <row r="1" spans="1:8">
      <c r="A1" s="43"/>
      <c r="B1" s="43"/>
      <c r="C1" s="43"/>
      <c r="D1" s="43"/>
      <c r="E1" s="43"/>
    </row>
    <row r="2" spans="1:8" s="174" customFormat="1" ht="12.75" customHeight="1">
      <c r="B2" s="462" t="s">
        <v>180</v>
      </c>
      <c r="C2" s="462"/>
      <c r="D2" s="462"/>
      <c r="E2" s="462"/>
      <c r="F2" s="462"/>
      <c r="G2" s="462"/>
      <c r="H2" s="42"/>
    </row>
    <row r="3" spans="1:8" s="174" customFormat="1" ht="17.25" customHeight="1">
      <c r="B3" s="462"/>
      <c r="C3" s="462"/>
      <c r="D3" s="462"/>
      <c r="E3" s="462"/>
      <c r="F3" s="462"/>
      <c r="G3" s="462"/>
      <c r="H3" s="42"/>
    </row>
    <row r="4" spans="1:8" ht="14.25" customHeight="1">
      <c r="A4" s="10"/>
      <c r="B4" s="110" t="s">
        <v>33</v>
      </c>
      <c r="C4" s="110" t="s">
        <v>140</v>
      </c>
      <c r="D4" s="110"/>
      <c r="E4" s="110"/>
    </row>
    <row r="5" spans="1:8" ht="14.25" customHeight="1">
      <c r="A5" s="10"/>
      <c r="B5" s="40"/>
      <c r="C5" s="20"/>
      <c r="D5" s="441" t="s">
        <v>99</v>
      </c>
      <c r="E5" s="441"/>
      <c r="F5" s="441" t="s">
        <v>102</v>
      </c>
      <c r="G5" s="441"/>
    </row>
    <row r="6" spans="1:8" ht="12.75" customHeight="1">
      <c r="A6" s="10"/>
      <c r="B6" s="41"/>
      <c r="C6" s="25"/>
      <c r="D6" s="82" t="s">
        <v>100</v>
      </c>
      <c r="E6" s="82" t="s">
        <v>101</v>
      </c>
      <c r="F6" s="196" t="s">
        <v>103</v>
      </c>
      <c r="G6" s="196" t="s">
        <v>106</v>
      </c>
    </row>
    <row r="7" spans="1:8" ht="12.75" customHeight="1">
      <c r="A7" s="10"/>
      <c r="B7" s="8" t="s">
        <v>9</v>
      </c>
      <c r="C7" s="26"/>
      <c r="D7" s="84">
        <v>2270</v>
      </c>
      <c r="E7" s="84">
        <v>1339</v>
      </c>
    </row>
    <row r="8" spans="1:8" ht="12.75" customHeight="1">
      <c r="A8" s="10"/>
      <c r="B8" s="65" t="s">
        <v>23</v>
      </c>
      <c r="C8" s="42"/>
      <c r="D8" s="129"/>
      <c r="E8" s="129"/>
    </row>
    <row r="9" spans="1:8" ht="12.75" customHeight="1">
      <c r="A9" s="43"/>
      <c r="B9" s="70" t="s">
        <v>73</v>
      </c>
      <c r="C9" s="42"/>
      <c r="D9" s="129">
        <v>51.585903083700444</v>
      </c>
      <c r="E9" s="129">
        <v>42.71844660194175</v>
      </c>
    </row>
    <row r="10" spans="1:8" ht="12.75" customHeight="1">
      <c r="A10" s="43"/>
      <c r="B10" s="70" t="s">
        <v>74</v>
      </c>
      <c r="C10" s="42"/>
      <c r="D10" s="129">
        <v>48.414096916299556</v>
      </c>
      <c r="E10" s="129">
        <v>57.28155339805825</v>
      </c>
    </row>
    <row r="11" spans="1:8" ht="12.75" customHeight="1">
      <c r="A11" s="43"/>
      <c r="B11" s="6" t="s">
        <v>15</v>
      </c>
      <c r="C11" s="10"/>
      <c r="D11" s="129">
        <v>102.1172458933797</v>
      </c>
      <c r="E11" s="129">
        <v>61.321821867205969</v>
      </c>
      <c r="F11" s="166">
        <f>+E11/D11</f>
        <v>0.60050407089153079</v>
      </c>
      <c r="G11" s="166" t="s">
        <v>113</v>
      </c>
    </row>
    <row r="12" spans="1:8" ht="12.75" customHeight="1">
      <c r="A12" s="43"/>
      <c r="B12" s="6" t="s">
        <v>37</v>
      </c>
      <c r="C12" s="10"/>
      <c r="D12" s="126">
        <v>1.229955947136564</v>
      </c>
      <c r="E12" s="126">
        <v>1.1441374159820761</v>
      </c>
    </row>
    <row r="13" spans="1:8" ht="12.75" customHeight="1">
      <c r="A13" s="43"/>
      <c r="B13" s="6" t="s">
        <v>2</v>
      </c>
      <c r="C13" s="10"/>
      <c r="D13" s="126">
        <v>100</v>
      </c>
      <c r="E13" s="126">
        <v>0</v>
      </c>
    </row>
    <row r="14" spans="1:8" ht="12.75" customHeight="1">
      <c r="A14" s="43"/>
      <c r="B14" s="6" t="s">
        <v>5</v>
      </c>
      <c r="C14" s="10"/>
      <c r="D14" s="173">
        <v>76.651982378854626</v>
      </c>
      <c r="E14" s="173">
        <v>52.203136669156088</v>
      </c>
    </row>
    <row r="15" spans="1:8" ht="12.75" customHeight="1">
      <c r="A15" s="43"/>
      <c r="B15" s="7" t="s">
        <v>8</v>
      </c>
      <c r="C15" s="159"/>
      <c r="D15" s="128">
        <v>68.678854625550727</v>
      </c>
      <c r="E15" s="128">
        <v>76.840179238237624</v>
      </c>
      <c r="F15" s="175"/>
      <c r="G15" s="175"/>
    </row>
    <row r="16" spans="1:8" ht="12.75" customHeight="1">
      <c r="A16" s="43"/>
      <c r="B16" s="8" t="s">
        <v>6</v>
      </c>
      <c r="C16" s="163"/>
      <c r="D16" s="126">
        <v>100</v>
      </c>
      <c r="E16" s="126">
        <v>100</v>
      </c>
    </row>
    <row r="17" spans="1:8" ht="12.75" customHeight="1">
      <c r="A17" s="43"/>
      <c r="B17" s="6" t="s">
        <v>1</v>
      </c>
      <c r="C17" s="10"/>
      <c r="D17" s="126">
        <v>8.4198237885462515</v>
      </c>
      <c r="E17" s="126">
        <v>8.2964899178491507</v>
      </c>
    </row>
    <row r="18" spans="1:8" ht="12.75" customHeight="1">
      <c r="A18" s="43"/>
      <c r="B18" s="6" t="s">
        <v>3</v>
      </c>
      <c r="C18" s="10"/>
      <c r="D18" s="126">
        <v>4.0528634361233484</v>
      </c>
      <c r="E18" s="126">
        <v>6.422703510082151</v>
      </c>
      <c r="F18" s="165">
        <f>+E18/D18</f>
        <v>1.5847322791180958</v>
      </c>
      <c r="G18" s="171" t="s">
        <v>114</v>
      </c>
    </row>
    <row r="19" spans="1:8" ht="12.75" customHeight="1">
      <c r="A19" s="43"/>
      <c r="B19" s="8" t="s">
        <v>39</v>
      </c>
      <c r="C19" s="163"/>
      <c r="D19" s="132">
        <v>57.004405286343612</v>
      </c>
      <c r="E19" s="132">
        <v>41.523525018670647</v>
      </c>
      <c r="F19" s="172">
        <f>+E19/D19</f>
        <v>0.72842659808641708</v>
      </c>
      <c r="G19" s="172" t="s">
        <v>115</v>
      </c>
    </row>
    <row r="20" spans="1:8" ht="12.75" customHeight="1">
      <c r="A20" s="43"/>
      <c r="B20" s="6" t="s">
        <v>40</v>
      </c>
      <c r="C20" s="10"/>
      <c r="D20" s="125">
        <v>71.101321585903079</v>
      </c>
      <c r="E20" s="125">
        <v>67.214339058999258</v>
      </c>
    </row>
    <row r="21" spans="1:8" ht="12.75" customHeight="1">
      <c r="A21" s="43"/>
      <c r="B21" s="6" t="s">
        <v>7</v>
      </c>
      <c r="C21" s="10"/>
      <c r="D21" s="125">
        <v>0.30837004405286345</v>
      </c>
      <c r="E21" s="125">
        <v>0.22404779686333084</v>
      </c>
    </row>
    <row r="22" spans="1:8" ht="12.75" customHeight="1">
      <c r="A22" s="43"/>
      <c r="B22" s="6" t="s">
        <v>41</v>
      </c>
      <c r="C22" s="10"/>
      <c r="D22" s="125">
        <v>2.3348017621145374</v>
      </c>
      <c r="E22" s="125">
        <v>1.7176997759522032</v>
      </c>
    </row>
    <row r="23" spans="1:8" ht="12.75" customHeight="1">
      <c r="A23" s="43"/>
      <c r="B23" s="7" t="s">
        <v>42</v>
      </c>
      <c r="C23" s="159"/>
      <c r="D23" s="127">
        <v>24.845814977973568</v>
      </c>
      <c r="E23" s="127">
        <v>18.222554144884242</v>
      </c>
      <c r="F23" s="175"/>
      <c r="G23" s="175"/>
    </row>
    <row r="24" spans="1:8" ht="12.75" customHeight="1">
      <c r="A24" s="43"/>
      <c r="B24" s="8" t="s">
        <v>4</v>
      </c>
      <c r="C24" s="10"/>
      <c r="D24" s="125">
        <v>2.6872246696035242</v>
      </c>
      <c r="E24" s="125">
        <v>0.74682598954443613</v>
      </c>
    </row>
    <row r="25" spans="1:8" ht="12.75" customHeight="1">
      <c r="A25" s="43"/>
      <c r="B25" s="14" t="s">
        <v>43</v>
      </c>
      <c r="C25" s="10"/>
      <c r="D25" s="125">
        <v>38.06167400881057</v>
      </c>
      <c r="E25" s="125">
        <v>22.628827483196414</v>
      </c>
    </row>
    <row r="26" spans="1:8" ht="12.75" customHeight="1">
      <c r="A26" s="43"/>
      <c r="B26" s="15" t="s">
        <v>65</v>
      </c>
      <c r="C26" s="159"/>
      <c r="D26" s="127">
        <v>38.678414096916299</v>
      </c>
      <c r="E26" s="127">
        <v>23.002240477968634</v>
      </c>
      <c r="F26" s="165">
        <f>+E26/D26</f>
        <v>0.59470485062629608</v>
      </c>
      <c r="G26" s="171" t="s">
        <v>116</v>
      </c>
      <c r="H26" s="93"/>
    </row>
    <row r="27" spans="1:8" ht="12.75" customHeight="1">
      <c r="A27" s="43"/>
      <c r="B27" s="16" t="s">
        <v>44</v>
      </c>
      <c r="C27" s="10"/>
      <c r="D27" s="125">
        <v>36.123348017621147</v>
      </c>
      <c r="E27" s="125">
        <v>21.433905899925318</v>
      </c>
    </row>
    <row r="28" spans="1:8" ht="12.75" customHeight="1">
      <c r="A28" s="43"/>
      <c r="B28" s="6" t="s">
        <v>150</v>
      </c>
      <c r="C28" s="10"/>
      <c r="D28" s="125">
        <v>38.90243902439024</v>
      </c>
      <c r="E28" s="125">
        <v>43.205574912891983</v>
      </c>
    </row>
    <row r="29" spans="1:8" ht="12.75" customHeight="1">
      <c r="A29" s="43"/>
      <c r="B29" s="7" t="s">
        <v>151</v>
      </c>
      <c r="C29" s="159"/>
      <c r="D29" s="127">
        <v>68.536585365853654</v>
      </c>
      <c r="E29" s="127">
        <v>63.066202090592341</v>
      </c>
      <c r="F29" s="175"/>
      <c r="G29" s="175"/>
    </row>
    <row r="30" spans="1:8" ht="12.75" customHeight="1">
      <c r="A30" s="43"/>
      <c r="B30" s="6" t="s">
        <v>47</v>
      </c>
      <c r="C30" s="10"/>
      <c r="D30" s="125">
        <v>1.9383259911894273</v>
      </c>
      <c r="E30" s="125">
        <v>1.1949215832710978</v>
      </c>
      <c r="F30" s="177"/>
      <c r="G30" s="177"/>
    </row>
    <row r="31" spans="1:8" ht="12.75" customHeight="1">
      <c r="A31" s="43"/>
      <c r="B31" s="60" t="s">
        <v>45</v>
      </c>
      <c r="C31" s="149"/>
      <c r="D31" s="130">
        <v>40.484581497797357</v>
      </c>
      <c r="E31" s="130">
        <v>24.047796863330845</v>
      </c>
      <c r="F31" s="165">
        <f>+E31/D31</f>
        <v>0.59399889967095776</v>
      </c>
      <c r="G31" s="171" t="s">
        <v>116</v>
      </c>
    </row>
    <row r="32" spans="1:8" ht="12.75" customHeight="1">
      <c r="A32" s="43"/>
      <c r="B32" s="15" t="s">
        <v>48</v>
      </c>
      <c r="C32" s="10"/>
      <c r="D32" s="125">
        <v>1.277533039647577</v>
      </c>
      <c r="E32" s="125">
        <v>1.4936519790888723</v>
      </c>
    </row>
    <row r="33" spans="1:9" ht="12.75" customHeight="1">
      <c r="A33" s="43"/>
      <c r="B33" s="17" t="s">
        <v>46</v>
      </c>
      <c r="C33" s="159"/>
      <c r="D33" s="127">
        <v>6.5198237885462555</v>
      </c>
      <c r="E33" s="127">
        <v>6.273338312173264</v>
      </c>
      <c r="F33" s="175"/>
      <c r="G33" s="175"/>
    </row>
    <row r="34" spans="1:9" ht="12.75" customHeight="1">
      <c r="A34" s="43"/>
      <c r="B34" s="187" t="s">
        <v>147</v>
      </c>
      <c r="C34" s="149"/>
      <c r="D34" s="131">
        <v>8.4940312213039491</v>
      </c>
      <c r="E34" s="131">
        <v>11.412609736632083</v>
      </c>
      <c r="F34" s="169">
        <f>+E34/D34</f>
        <v>1.343603459804577</v>
      </c>
      <c r="G34" s="176" t="s">
        <v>117</v>
      </c>
    </row>
    <row r="35" spans="1:9" ht="12.75" customHeight="1">
      <c r="A35" s="43"/>
      <c r="B35" s="7" t="s">
        <v>144</v>
      </c>
      <c r="C35" s="39"/>
      <c r="D35" s="127">
        <v>66.563876651982383</v>
      </c>
      <c r="E35" s="127">
        <v>53.099327856609413</v>
      </c>
      <c r="F35" s="165">
        <f>+E35/D35</f>
        <v>0.79771988242556824</v>
      </c>
      <c r="G35" s="171" t="s">
        <v>118</v>
      </c>
    </row>
    <row r="36" spans="1:9" ht="12.75" customHeight="1">
      <c r="A36" s="43"/>
      <c r="B36" s="433" t="s">
        <v>148</v>
      </c>
      <c r="C36" s="433"/>
      <c r="D36" s="433"/>
      <c r="E36" s="433"/>
      <c r="F36" s="433"/>
      <c r="G36" s="433"/>
    </row>
    <row r="37" spans="1:9" ht="12.75" customHeight="1">
      <c r="A37" s="43"/>
      <c r="B37" s="434"/>
      <c r="C37" s="434"/>
      <c r="D37" s="434"/>
      <c r="E37" s="434"/>
      <c r="F37" s="434"/>
      <c r="G37" s="434"/>
      <c r="H37"/>
      <c r="I37"/>
    </row>
    <row r="38" spans="1:9" ht="12.75" customHeight="1">
      <c r="A38" s="43"/>
      <c r="B38" s="434"/>
      <c r="C38" s="434"/>
      <c r="D38" s="434"/>
      <c r="E38" s="434"/>
      <c r="F38" s="434"/>
      <c r="G38" s="434"/>
      <c r="H38"/>
      <c r="I38"/>
    </row>
    <row r="39" spans="1:9">
      <c r="B39" s="434"/>
      <c r="C39" s="434"/>
      <c r="D39" s="434"/>
      <c r="E39" s="434"/>
      <c r="F39" s="434"/>
      <c r="G39" s="434"/>
    </row>
  </sheetData>
  <mergeCells count="4">
    <mergeCell ref="F5:G5"/>
    <mergeCell ref="D5:E5"/>
    <mergeCell ref="B36:G39"/>
    <mergeCell ref="B2:G3"/>
  </mergeCells>
  <phoneticPr fontId="2" type="noConversion"/>
  <hyperlinks>
    <hyperlink ref="B4" location="ÍNDICE!A1" display="Índice"/>
    <hyperlink ref="C4:E4" location="SCASEST!A1" display="Índice Cardiopatía Isquémica"/>
  </hyperlinks>
  <pageMargins left="0.75" right="0.75" top="1" bottom="1" header="0" footer="0"/>
  <pageSetup paperSize="9" orientation="landscape" horizontalDpi="200"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67"/>
  <sheetViews>
    <sheetView showGridLines="0" showRowColHeaders="0" workbookViewId="0">
      <selection activeCell="B4" sqref="B4"/>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19">
      <c r="A1" s="43"/>
      <c r="B1" s="43"/>
      <c r="C1" s="43"/>
      <c r="D1" s="43"/>
      <c r="E1" s="43"/>
      <c r="F1" s="43"/>
      <c r="G1" s="43"/>
      <c r="H1" s="43"/>
      <c r="I1" s="43"/>
      <c r="J1" s="43"/>
      <c r="K1" s="43"/>
      <c r="L1" s="43"/>
      <c r="M1" s="43"/>
      <c r="N1" s="43"/>
      <c r="O1" s="43"/>
    </row>
    <row r="2" spans="1:19" ht="12.75" customHeight="1">
      <c r="A2" s="43"/>
      <c r="B2" s="425" t="s">
        <v>193</v>
      </c>
      <c r="C2" s="425"/>
      <c r="D2" s="425"/>
      <c r="E2" s="425"/>
      <c r="F2" s="425"/>
      <c r="G2" s="425"/>
      <c r="H2" s="425"/>
      <c r="I2" s="425"/>
      <c r="J2" s="425"/>
      <c r="K2" s="425"/>
      <c r="L2" s="425"/>
      <c r="M2" s="425"/>
      <c r="N2" s="425"/>
      <c r="O2" s="425"/>
      <c r="P2" s="425"/>
      <c r="Q2" s="425"/>
      <c r="R2" s="425"/>
      <c r="S2" s="425"/>
    </row>
    <row r="3" spans="1:19" ht="17.25" customHeight="1">
      <c r="A3" s="43"/>
      <c r="B3" s="425"/>
      <c r="C3" s="425"/>
      <c r="D3" s="425"/>
      <c r="E3" s="425"/>
      <c r="F3" s="425"/>
      <c r="G3" s="425"/>
      <c r="H3" s="425"/>
      <c r="I3" s="425"/>
      <c r="J3" s="425"/>
      <c r="K3" s="425"/>
      <c r="L3" s="425"/>
      <c r="M3" s="425"/>
      <c r="N3" s="425"/>
      <c r="O3" s="425"/>
      <c r="P3" s="425"/>
      <c r="Q3" s="425"/>
      <c r="R3" s="425"/>
      <c r="S3" s="425"/>
    </row>
    <row r="4" spans="1:19" ht="14.25" customHeight="1">
      <c r="A4" s="43"/>
      <c r="B4" s="110" t="s">
        <v>33</v>
      </c>
      <c r="C4" s="463" t="s">
        <v>277</v>
      </c>
      <c r="D4" s="463"/>
      <c r="E4" s="20"/>
      <c r="F4" s="20"/>
      <c r="G4" s="20"/>
      <c r="H4" s="20"/>
      <c r="I4" s="20"/>
      <c r="J4" s="20"/>
      <c r="K4" s="20"/>
      <c r="L4" s="20"/>
      <c r="M4" s="20"/>
      <c r="N4" s="20"/>
    </row>
    <row r="5" spans="1:19" ht="14.25" customHeight="1">
      <c r="A5" s="43"/>
      <c r="B5" s="21"/>
      <c r="C5" s="20"/>
      <c r="D5" s="428" t="s">
        <v>16</v>
      </c>
      <c r="E5" s="428"/>
      <c r="F5" s="428"/>
      <c r="G5" s="428"/>
      <c r="H5" s="428"/>
      <c r="I5" s="428"/>
      <c r="J5" s="428"/>
      <c r="K5" s="428"/>
      <c r="L5" s="428"/>
      <c r="M5" s="428"/>
      <c r="N5" s="428"/>
      <c r="O5" s="428"/>
      <c r="P5" s="428"/>
    </row>
    <row r="6" spans="1:19" ht="12.75" customHeight="1">
      <c r="A6" s="43"/>
      <c r="B6" s="6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19" ht="12.75" customHeight="1">
      <c r="A7" s="43"/>
      <c r="B7" s="8" t="s">
        <v>9</v>
      </c>
      <c r="C7" s="26"/>
      <c r="D7" s="27">
        <v>1036</v>
      </c>
      <c r="E7" s="27">
        <v>945</v>
      </c>
      <c r="F7" s="27">
        <v>898</v>
      </c>
      <c r="G7" s="27">
        <v>918</v>
      </c>
      <c r="H7" s="27">
        <v>1160</v>
      </c>
      <c r="I7" s="66">
        <v>1160</v>
      </c>
      <c r="J7" s="28">
        <v>1143</v>
      </c>
      <c r="K7" s="28">
        <v>978</v>
      </c>
      <c r="L7" s="28">
        <v>1008</v>
      </c>
      <c r="M7" s="28">
        <v>971</v>
      </c>
      <c r="N7" s="28">
        <v>903</v>
      </c>
      <c r="O7" s="28">
        <v>843</v>
      </c>
      <c r="P7" s="28">
        <v>746</v>
      </c>
      <c r="Q7" s="28">
        <v>816</v>
      </c>
      <c r="R7" s="28">
        <v>550</v>
      </c>
      <c r="S7" s="28">
        <v>574</v>
      </c>
    </row>
    <row r="8" spans="1:19" ht="12.75" customHeight="1">
      <c r="A8" s="43"/>
      <c r="B8" s="65" t="s">
        <v>23</v>
      </c>
      <c r="C8" s="42"/>
      <c r="D8" s="66"/>
      <c r="E8" s="66"/>
      <c r="F8" s="66"/>
      <c r="G8" s="66"/>
      <c r="H8" s="66"/>
      <c r="I8" s="66"/>
      <c r="J8" s="67"/>
      <c r="K8" s="67"/>
      <c r="L8" s="67"/>
      <c r="M8" s="67"/>
      <c r="N8" s="67"/>
      <c r="O8" s="67"/>
      <c r="P8" s="67"/>
      <c r="Q8" s="67"/>
      <c r="R8" s="67"/>
      <c r="S8" s="67"/>
    </row>
    <row r="9" spans="1:19" ht="12.75" customHeight="1">
      <c r="A9" s="43"/>
      <c r="B9" s="70" t="s">
        <v>75</v>
      </c>
      <c r="C9" s="42"/>
      <c r="D9" s="80">
        <v>47.393822393822397</v>
      </c>
      <c r="E9" s="80">
        <v>36.507936507936506</v>
      </c>
      <c r="F9" s="80">
        <v>35.857461024498889</v>
      </c>
      <c r="G9" s="80">
        <v>34.858387799564269</v>
      </c>
      <c r="H9" s="80">
        <v>34.568965517241381</v>
      </c>
      <c r="I9" s="80">
        <v>28.103448275862068</v>
      </c>
      <c r="J9" s="81">
        <v>32.195975503062115</v>
      </c>
      <c r="K9" s="81">
        <v>33.742331288343557</v>
      </c>
      <c r="L9" s="81">
        <v>31.25</v>
      </c>
      <c r="M9" s="81">
        <v>32.955715756951598</v>
      </c>
      <c r="N9" s="81">
        <v>34.219269102990033</v>
      </c>
      <c r="O9" s="81">
        <v>34.299999999999997</v>
      </c>
      <c r="P9" s="81">
        <v>31.501340482573728</v>
      </c>
      <c r="Q9" s="81">
        <v>27.696078431372548</v>
      </c>
      <c r="R9" s="81">
        <v>58.909090909090907</v>
      </c>
      <c r="S9" s="81">
        <v>57.839721254355403</v>
      </c>
    </row>
    <row r="10" spans="1:19" ht="12.75" customHeight="1">
      <c r="A10" s="43"/>
      <c r="B10" s="70" t="s">
        <v>76</v>
      </c>
      <c r="C10" s="42"/>
      <c r="D10" s="80">
        <v>51.351351351351354</v>
      </c>
      <c r="E10" s="80">
        <v>62.433862433862437</v>
      </c>
      <c r="F10" s="80">
        <v>63.028953229398667</v>
      </c>
      <c r="G10" s="80">
        <v>63.398692810457518</v>
      </c>
      <c r="H10" s="80">
        <v>64.396551724137936</v>
      </c>
      <c r="I10" s="80">
        <v>68.534482758620683</v>
      </c>
      <c r="J10" s="81">
        <v>66.316710411198599</v>
      </c>
      <c r="K10" s="81">
        <v>64.621676891615536</v>
      </c>
      <c r="L10" s="81">
        <v>66.567460317460316</v>
      </c>
      <c r="M10" s="81">
        <v>65.705458290422243</v>
      </c>
      <c r="N10" s="81">
        <v>63.676633444075307</v>
      </c>
      <c r="O10" s="81">
        <v>63.6</v>
      </c>
      <c r="P10" s="81">
        <v>68.230563002680967</v>
      </c>
      <c r="Q10" s="81">
        <v>70.833333333333329</v>
      </c>
      <c r="R10" s="81">
        <v>40.727272727272727</v>
      </c>
      <c r="S10" s="81">
        <v>41.811846689895468</v>
      </c>
    </row>
    <row r="11" spans="1:19" ht="12.75" customHeight="1">
      <c r="A11" s="43"/>
      <c r="B11" s="70" t="s">
        <v>77</v>
      </c>
      <c r="C11" s="42"/>
      <c r="D11" s="80">
        <v>1.2548262548262548</v>
      </c>
      <c r="E11" s="80">
        <v>1.0582010582010581</v>
      </c>
      <c r="F11" s="80">
        <v>1.1135857461024499</v>
      </c>
      <c r="G11" s="80">
        <v>1.7429193899782136</v>
      </c>
      <c r="H11" s="80">
        <v>1.0344827586206897</v>
      </c>
      <c r="I11" s="80">
        <v>3.3620689655172415</v>
      </c>
      <c r="J11" s="81">
        <v>1.4873140857392826</v>
      </c>
      <c r="K11" s="81">
        <v>1.6359918200408998</v>
      </c>
      <c r="L11" s="81">
        <v>2.1825396825396823</v>
      </c>
      <c r="M11" s="81">
        <v>1.3388259526261586</v>
      </c>
      <c r="N11" s="81">
        <v>2.1040974529346621</v>
      </c>
      <c r="O11" s="81">
        <v>2.1</v>
      </c>
      <c r="P11" s="81">
        <v>0.26809651474530832</v>
      </c>
      <c r="Q11" s="81">
        <v>1.4705882352941178</v>
      </c>
      <c r="R11" s="304"/>
      <c r="S11" s="303"/>
    </row>
    <row r="12" spans="1:19" ht="12.75" customHeight="1">
      <c r="A12" s="43"/>
      <c r="B12" s="70" t="s">
        <v>260</v>
      </c>
      <c r="C12" s="42"/>
      <c r="D12" s="303"/>
      <c r="E12" s="303"/>
      <c r="F12" s="303"/>
      <c r="G12" s="303"/>
      <c r="H12" s="303"/>
      <c r="I12" s="303"/>
      <c r="J12" s="303"/>
      <c r="K12" s="303"/>
      <c r="L12" s="303"/>
      <c r="M12" s="303"/>
      <c r="N12" s="303"/>
      <c r="O12" s="303"/>
      <c r="P12" s="303"/>
      <c r="Q12" s="303"/>
      <c r="R12" s="81">
        <v>0.36363636363636365</v>
      </c>
      <c r="S12" s="81">
        <v>0.34843205574912894</v>
      </c>
    </row>
    <row r="13" spans="1:19" ht="12.75" customHeight="1">
      <c r="A13" s="43"/>
      <c r="B13" s="6" t="s">
        <v>15</v>
      </c>
      <c r="C13" s="11"/>
      <c r="D13" s="29">
        <v>84.433999999999997</v>
      </c>
      <c r="E13" s="29">
        <v>74.454590578539751</v>
      </c>
      <c r="F13" s="29">
        <v>69.360018660780071</v>
      </c>
      <c r="G13" s="29">
        <v>68.723274282223585</v>
      </c>
      <c r="H13" s="29">
        <v>84.652625034116468</v>
      </c>
      <c r="I13" s="29">
        <v>83.326329611663382</v>
      </c>
      <c r="J13" s="30">
        <v>80.148151368513908</v>
      </c>
      <c r="K13" s="30">
        <v>67.610541160855021</v>
      </c>
      <c r="L13" s="30">
        <v>68.947638782773211</v>
      </c>
      <c r="M13" s="30">
        <v>66.051321400560113</v>
      </c>
      <c r="N13" s="30">
        <v>61.243216957656728</v>
      </c>
      <c r="O13" s="30">
        <f>+O7*100000/Poblacs!J46</f>
        <v>57.267115428902166</v>
      </c>
      <c r="P13" s="30">
        <f>+P7*100000/Poblacs!K46</f>
        <v>50.858388702620232</v>
      </c>
      <c r="Q13" s="30">
        <f>+Q7*100000/Poblacs!L46</f>
        <v>55.612804030292622</v>
      </c>
      <c r="R13" s="30">
        <f>+R7*100000/Poblacs!M46</f>
        <v>37.546583363313708</v>
      </c>
      <c r="S13" s="30">
        <f>+S7*100000/Poblacs!N46</f>
        <v>39.040368693433123</v>
      </c>
    </row>
    <row r="14" spans="1:19" ht="12.75" customHeight="1">
      <c r="A14" s="43"/>
      <c r="B14" s="6" t="s">
        <v>37</v>
      </c>
      <c r="C14" s="11"/>
      <c r="D14" s="31">
        <v>1.1814671814671815</v>
      </c>
      <c r="E14" s="31">
        <v>1.2550264550264549</v>
      </c>
      <c r="F14" s="31">
        <v>1.2973273942093542</v>
      </c>
      <c r="G14" s="31">
        <v>1.2570806100217864</v>
      </c>
      <c r="H14" s="31">
        <v>1.2905172413793105</v>
      </c>
      <c r="I14" s="31">
        <v>1.3224137931034483</v>
      </c>
      <c r="J14" s="32">
        <v>1.2957130358705162</v>
      </c>
      <c r="K14" s="32">
        <v>1.3220858895705521</v>
      </c>
      <c r="L14" s="32">
        <v>1.2956349206349207</v>
      </c>
      <c r="M14" s="32">
        <v>1.2976313079299691</v>
      </c>
      <c r="N14" s="32">
        <v>1.3012181616832779</v>
      </c>
      <c r="O14" s="32">
        <v>1.2680901542111507</v>
      </c>
      <c r="P14" s="32">
        <v>1.2975871313672922</v>
      </c>
      <c r="Q14" s="32">
        <v>1.267156862745098</v>
      </c>
      <c r="R14" s="32">
        <v>1.229090909090909</v>
      </c>
      <c r="S14" s="32">
        <v>1.1567944250871081</v>
      </c>
    </row>
    <row r="15" spans="1:19" ht="12.75" customHeight="1">
      <c r="A15" s="43"/>
      <c r="B15" s="6" t="s">
        <v>2</v>
      </c>
      <c r="C15" s="11"/>
      <c r="D15" s="29">
        <v>65.540540540540547</v>
      </c>
      <c r="E15" s="29">
        <v>65.714285714285708</v>
      </c>
      <c r="F15" s="29">
        <v>66.146993318485528</v>
      </c>
      <c r="G15" s="29">
        <v>69.498910675381268</v>
      </c>
      <c r="H15" s="29">
        <v>66.465517241379317</v>
      </c>
      <c r="I15" s="29">
        <v>67.068965517241381</v>
      </c>
      <c r="J15" s="30">
        <v>62.729658792650916</v>
      </c>
      <c r="K15" s="30">
        <v>66.871165644171782</v>
      </c>
      <c r="L15" s="30">
        <v>67.361111111111114</v>
      </c>
      <c r="M15" s="30">
        <v>68.589083419155514</v>
      </c>
      <c r="N15" s="30">
        <v>68.992248062015506</v>
      </c>
      <c r="O15" s="30">
        <v>67.099999999999994</v>
      </c>
      <c r="P15" s="30">
        <v>69.436997319034845</v>
      </c>
      <c r="Q15" s="30">
        <v>68.872549019607845</v>
      </c>
      <c r="R15" s="30">
        <v>68</v>
      </c>
      <c r="S15" s="30">
        <v>65.505226480836228</v>
      </c>
    </row>
    <row r="16" spans="1:19" ht="12.75" customHeight="1">
      <c r="A16" s="43"/>
      <c r="B16" s="6" t="s">
        <v>5</v>
      </c>
      <c r="C16" s="58"/>
      <c r="D16" s="59">
        <v>87.355212355212359</v>
      </c>
      <c r="E16" s="59">
        <v>84.851694915254242</v>
      </c>
      <c r="F16" s="59">
        <v>83.129855715871258</v>
      </c>
      <c r="G16" s="59">
        <v>87.568157033805889</v>
      </c>
      <c r="H16" s="59">
        <v>84.568965517241381</v>
      </c>
      <c r="I16" s="59">
        <v>82.41379310344827</v>
      </c>
      <c r="J16" s="68">
        <v>82.92469352014011</v>
      </c>
      <c r="K16" s="68">
        <v>82.976554536187564</v>
      </c>
      <c r="L16" s="68">
        <v>83.035714285714292</v>
      </c>
      <c r="M16" s="68">
        <v>80.041152263374485</v>
      </c>
      <c r="N16" s="68">
        <v>81.72757475083057</v>
      </c>
      <c r="O16" s="68">
        <v>79.022646007151366</v>
      </c>
      <c r="P16" s="68">
        <v>82.573726541554961</v>
      </c>
      <c r="Q16" s="68">
        <v>79.166666666666671</v>
      </c>
      <c r="R16" s="68">
        <v>79.272727272727266</v>
      </c>
      <c r="S16" s="68">
        <v>81.184668989547035</v>
      </c>
    </row>
    <row r="17" spans="1:19" ht="12.75" customHeight="1">
      <c r="A17" s="43"/>
      <c r="B17" s="7" t="s">
        <v>8</v>
      </c>
      <c r="C17" s="33"/>
      <c r="D17" s="34">
        <v>67.954633204633211</v>
      </c>
      <c r="E17" s="34">
        <v>68.440211640211643</v>
      </c>
      <c r="F17" s="34">
        <v>68.551224944320722</v>
      </c>
      <c r="G17" s="34">
        <v>68.201525054466131</v>
      </c>
      <c r="H17" s="34">
        <v>68.147413793103411</v>
      </c>
      <c r="I17" s="34">
        <v>68.292241379310397</v>
      </c>
      <c r="J17" s="35">
        <v>68.447944006999066</v>
      </c>
      <c r="K17" s="35">
        <v>67.890593047034727</v>
      </c>
      <c r="L17" s="35">
        <v>67.999007936507923</v>
      </c>
      <c r="M17" s="35">
        <v>68.337796086508632</v>
      </c>
      <c r="N17" s="35">
        <v>68.133997785160588</v>
      </c>
      <c r="O17" s="35">
        <v>68.587604290822441</v>
      </c>
      <c r="P17" s="35">
        <v>67.31367292225201</v>
      </c>
      <c r="Q17" s="35">
        <v>67.811274509803866</v>
      </c>
      <c r="R17" s="35">
        <v>69.152727272727233</v>
      </c>
      <c r="S17" s="35">
        <v>67.156794425087128</v>
      </c>
    </row>
    <row r="18" spans="1:19" ht="12.75" customHeight="1">
      <c r="A18" s="43"/>
      <c r="B18" s="8" t="s">
        <v>6</v>
      </c>
      <c r="C18" s="36"/>
      <c r="D18" s="37">
        <v>100</v>
      </c>
      <c r="E18" s="37">
        <v>100</v>
      </c>
      <c r="F18" s="37">
        <v>100</v>
      </c>
      <c r="G18" s="37">
        <v>100</v>
      </c>
      <c r="H18" s="37">
        <v>100</v>
      </c>
      <c r="I18" s="29">
        <v>100</v>
      </c>
      <c r="J18" s="38">
        <v>100</v>
      </c>
      <c r="K18" s="38">
        <v>100</v>
      </c>
      <c r="L18" s="38">
        <v>100</v>
      </c>
      <c r="M18" s="38">
        <v>100</v>
      </c>
      <c r="N18" s="38">
        <v>100</v>
      </c>
      <c r="O18" s="38">
        <v>100</v>
      </c>
      <c r="P18" s="38">
        <v>100</v>
      </c>
      <c r="Q18" s="38">
        <v>100</v>
      </c>
      <c r="R18" s="38">
        <v>100</v>
      </c>
      <c r="S18" s="38">
        <v>100</v>
      </c>
    </row>
    <row r="19" spans="1:19" ht="12.75" customHeight="1">
      <c r="A19" s="43"/>
      <c r="B19" s="6" t="s">
        <v>1</v>
      </c>
      <c r="C19" s="11"/>
      <c r="D19" s="29">
        <v>9.3194980694980707</v>
      </c>
      <c r="E19" s="29">
        <v>10.678306878306882</v>
      </c>
      <c r="F19" s="29">
        <v>10.914253897550104</v>
      </c>
      <c r="G19" s="29">
        <v>9.8899782135076233</v>
      </c>
      <c r="H19" s="29">
        <v>9.1732758620689623</v>
      </c>
      <c r="I19" s="29">
        <v>9.6405172413793334</v>
      </c>
      <c r="J19" s="30">
        <v>9.5669291338582543</v>
      </c>
      <c r="K19" s="30">
        <v>8.9335378323108419</v>
      </c>
      <c r="L19" s="30">
        <v>8.7043650793650702</v>
      </c>
      <c r="M19" s="30">
        <v>8.8825952626158706</v>
      </c>
      <c r="N19" s="30">
        <v>7.6079734219269071</v>
      </c>
      <c r="O19" s="30">
        <v>8.425506555423123</v>
      </c>
      <c r="P19" s="30">
        <v>7.9128686327077684</v>
      </c>
      <c r="Q19" s="30">
        <v>7.7401960784313806</v>
      </c>
      <c r="R19" s="30">
        <v>7.5272727272727282</v>
      </c>
      <c r="S19" s="30">
        <v>6.5574912891985999</v>
      </c>
    </row>
    <row r="20" spans="1:19" ht="12.75" customHeight="1">
      <c r="A20" s="43"/>
      <c r="B20" s="6" t="s">
        <v>3</v>
      </c>
      <c r="C20" s="11"/>
      <c r="D20" s="29">
        <v>2.5096525096525095</v>
      </c>
      <c r="E20" s="29">
        <v>2.4338624338624339</v>
      </c>
      <c r="F20" s="29">
        <v>1.3363028953229399</v>
      </c>
      <c r="G20" s="29">
        <v>2.505446623093682</v>
      </c>
      <c r="H20" s="29">
        <v>1.7241379310344827</v>
      </c>
      <c r="I20" s="29">
        <v>1.4655172413793103</v>
      </c>
      <c r="J20" s="30">
        <v>2.1872265966754156</v>
      </c>
      <c r="K20" s="30">
        <v>1.7382413087934561</v>
      </c>
      <c r="L20" s="30">
        <v>1.7857142857142858</v>
      </c>
      <c r="M20" s="30">
        <v>1.6477857878475799</v>
      </c>
      <c r="N20" s="30">
        <v>1.5503875968992249</v>
      </c>
      <c r="O20" s="30">
        <v>1.2672811059907834</v>
      </c>
      <c r="P20" s="30">
        <v>0.93833780160857905</v>
      </c>
      <c r="Q20" s="30">
        <v>1.9607843137254901</v>
      </c>
      <c r="R20" s="30">
        <v>0.72727272727272729</v>
      </c>
      <c r="S20" s="30">
        <v>1.3937282229965158</v>
      </c>
    </row>
    <row r="21" spans="1:19" ht="12.75" customHeight="1">
      <c r="A21" s="43"/>
      <c r="B21" s="8" t="s">
        <v>39</v>
      </c>
      <c r="C21" s="36"/>
      <c r="D21" s="37">
        <v>41.602316602316606</v>
      </c>
      <c r="E21" s="37">
        <v>55.767195767195766</v>
      </c>
      <c r="F21" s="37">
        <v>58.240534521158132</v>
      </c>
      <c r="G21" s="37">
        <v>56.535947712418299</v>
      </c>
      <c r="H21" s="37">
        <v>63.448275862068968</v>
      </c>
      <c r="I21" s="37">
        <v>62.586206896551722</v>
      </c>
      <c r="J21" s="38">
        <v>64.566929133858267</v>
      </c>
      <c r="K21" s="38">
        <v>67.075664621676893</v>
      </c>
      <c r="L21" s="38">
        <v>66.170634920634924</v>
      </c>
      <c r="M21" s="38">
        <v>62.409886714727087</v>
      </c>
      <c r="N21" s="38">
        <v>64.119601328903656</v>
      </c>
      <c r="O21" s="38">
        <v>64.8</v>
      </c>
      <c r="P21" s="38">
        <v>70.643431635388737</v>
      </c>
      <c r="Q21" s="38">
        <v>69.852941176470594</v>
      </c>
      <c r="R21" s="38">
        <v>62.18181818181818</v>
      </c>
      <c r="S21" s="38">
        <v>52.961672473867594</v>
      </c>
    </row>
    <row r="22" spans="1:19" ht="12.75" customHeight="1">
      <c r="A22" s="43"/>
      <c r="B22" s="6" t="s">
        <v>40</v>
      </c>
      <c r="C22" s="11"/>
      <c r="D22" s="29">
        <v>41.602316602316606</v>
      </c>
      <c r="E22" s="29">
        <v>55.767195767195766</v>
      </c>
      <c r="F22" s="29">
        <v>58.240534521158132</v>
      </c>
      <c r="G22" s="29">
        <v>56.535947712418299</v>
      </c>
      <c r="H22" s="29">
        <v>63.448275862068968</v>
      </c>
      <c r="I22" s="29">
        <v>62.586206896551722</v>
      </c>
      <c r="J22" s="30">
        <v>64.566929133858267</v>
      </c>
      <c r="K22" s="30">
        <v>67.075664621676893</v>
      </c>
      <c r="L22" s="30">
        <v>66.170634920634924</v>
      </c>
      <c r="M22" s="29">
        <v>62.409886714727087</v>
      </c>
      <c r="N22" s="29">
        <v>64.894795127353262</v>
      </c>
      <c r="O22" s="29">
        <v>64.900000000000006</v>
      </c>
      <c r="P22" s="29">
        <v>68.364611260053621</v>
      </c>
      <c r="Q22" s="314">
        <v>65.196078431372555</v>
      </c>
      <c r="R22" s="314">
        <v>37.81818181818182</v>
      </c>
      <c r="S22" s="314">
        <v>36.236933797909408</v>
      </c>
    </row>
    <row r="23" spans="1:19" ht="12.75" customHeight="1">
      <c r="A23" s="43"/>
      <c r="B23" s="6" t="s">
        <v>7</v>
      </c>
      <c r="C23" s="11"/>
      <c r="D23" s="29">
        <v>0</v>
      </c>
      <c r="E23" s="29">
        <v>0.10582010582010581</v>
      </c>
      <c r="F23" s="29">
        <v>0</v>
      </c>
      <c r="G23" s="29">
        <v>0.2178649237472767</v>
      </c>
      <c r="H23" s="29">
        <v>8.6206896551724144E-2</v>
      </c>
      <c r="I23" s="29">
        <v>0</v>
      </c>
      <c r="J23" s="30">
        <v>0</v>
      </c>
      <c r="K23" s="30">
        <v>0</v>
      </c>
      <c r="L23" s="30">
        <v>0</v>
      </c>
      <c r="M23" s="29">
        <v>0.10298661174047374</v>
      </c>
      <c r="N23" s="29">
        <v>0.11074197120708748</v>
      </c>
      <c r="O23" s="29">
        <v>0.2304147465437788</v>
      </c>
      <c r="P23" s="29">
        <v>0.67024128686327078</v>
      </c>
      <c r="Q23" s="314">
        <v>0.24509803921568626</v>
      </c>
      <c r="R23" s="314">
        <v>0</v>
      </c>
      <c r="S23" s="314">
        <v>0.34843205574912894</v>
      </c>
    </row>
    <row r="24" spans="1:19" ht="12.75" customHeight="1">
      <c r="A24" s="43"/>
      <c r="B24" s="6" t="s">
        <v>41</v>
      </c>
      <c r="C24" s="11"/>
      <c r="D24" s="29">
        <v>0.19305019305019305</v>
      </c>
      <c r="E24" s="29">
        <v>0.42328042328042326</v>
      </c>
      <c r="F24" s="29">
        <v>0.22271714922048999</v>
      </c>
      <c r="G24" s="29">
        <v>0.4357298474945534</v>
      </c>
      <c r="H24" s="29">
        <v>0.51724137931034486</v>
      </c>
      <c r="I24" s="29">
        <v>0.68965517241379315</v>
      </c>
      <c r="J24" s="30">
        <v>1.3998250218722659</v>
      </c>
      <c r="K24" s="30">
        <v>2.147239263803681</v>
      </c>
      <c r="L24" s="30">
        <v>2.5793650793650795</v>
      </c>
      <c r="M24" s="29">
        <v>3.0895983522142121</v>
      </c>
      <c r="N24" s="29">
        <v>2.2148394241417497</v>
      </c>
      <c r="O24" s="29">
        <v>1.2672811059907834</v>
      </c>
      <c r="P24" s="29">
        <v>0.67024128686327078</v>
      </c>
      <c r="Q24" s="314">
        <v>1.7156862745098038</v>
      </c>
      <c r="R24" s="314">
        <v>8.7272727272727266</v>
      </c>
      <c r="S24" s="314">
        <v>7.6655052264808363</v>
      </c>
    </row>
    <row r="25" spans="1:19" ht="12.75" customHeight="1">
      <c r="A25" s="43"/>
      <c r="B25" s="7" t="s">
        <v>42</v>
      </c>
      <c r="C25" s="33"/>
      <c r="D25" s="34">
        <v>8.0115830115830118</v>
      </c>
      <c r="E25" s="34">
        <v>8.5714285714285712</v>
      </c>
      <c r="F25" s="34">
        <v>9.3541202672605799</v>
      </c>
      <c r="G25" s="34">
        <v>10.130718954248366</v>
      </c>
      <c r="H25" s="34">
        <v>13.275862068965518</v>
      </c>
      <c r="I25" s="34">
        <v>11.896551724137931</v>
      </c>
      <c r="J25" s="35">
        <v>11.811023622047244</v>
      </c>
      <c r="K25" s="35">
        <v>11.554192229038854</v>
      </c>
      <c r="L25" s="35">
        <v>15.376984126984127</v>
      </c>
      <c r="M25" s="34">
        <v>13.182286302780639</v>
      </c>
      <c r="N25" s="34">
        <v>12.956810631229235</v>
      </c>
      <c r="O25" s="34">
        <v>14.1</v>
      </c>
      <c r="P25" s="34">
        <v>14.20911528150134</v>
      </c>
      <c r="Q25" s="313">
        <v>12.745098039215685</v>
      </c>
      <c r="R25" s="313">
        <v>4.7272727272727275</v>
      </c>
      <c r="S25" s="313">
        <v>5.2264808362369335</v>
      </c>
    </row>
    <row r="26" spans="1:19" ht="12.75" customHeight="1">
      <c r="A26" s="43"/>
      <c r="B26" s="8" t="s">
        <v>4</v>
      </c>
      <c r="C26" s="11"/>
      <c r="D26" s="29">
        <v>0.38610038610038611</v>
      </c>
      <c r="E26" s="29">
        <v>0.63492063492063489</v>
      </c>
      <c r="F26" s="29">
        <v>0.33407572383073497</v>
      </c>
      <c r="G26" s="29">
        <v>0.32679738562091504</v>
      </c>
      <c r="H26" s="29">
        <v>0.17241379310344829</v>
      </c>
      <c r="I26" s="29">
        <v>0.34482758620689657</v>
      </c>
      <c r="J26" s="30">
        <v>0.87489063867016625</v>
      </c>
      <c r="K26" s="30">
        <v>1.1247443762781186</v>
      </c>
      <c r="L26" s="30">
        <v>1.3888888888888888</v>
      </c>
      <c r="M26" s="29">
        <v>0.82389289392378995</v>
      </c>
      <c r="N26" s="29">
        <v>0.99667774086378735</v>
      </c>
      <c r="O26" s="29">
        <v>1.1000000000000001</v>
      </c>
      <c r="P26" s="29">
        <v>1.3404825737265416</v>
      </c>
      <c r="Q26" s="29">
        <v>0.24509803921568626</v>
      </c>
      <c r="R26" s="29">
        <v>0.36363636363636365</v>
      </c>
      <c r="S26" s="29">
        <v>0</v>
      </c>
    </row>
    <row r="27" spans="1:19" ht="12.75" customHeight="1">
      <c r="A27" s="43"/>
      <c r="B27" s="14" t="s">
        <v>43</v>
      </c>
      <c r="C27" s="11"/>
      <c r="D27" s="29">
        <v>25.289575289575289</v>
      </c>
      <c r="E27" s="29">
        <v>35.238095238095241</v>
      </c>
      <c r="F27" s="29">
        <v>39.643652561247215</v>
      </c>
      <c r="G27" s="29">
        <v>38.997821350762528</v>
      </c>
      <c r="H27" s="29">
        <v>44.913793103448278</v>
      </c>
      <c r="I27" s="29">
        <v>46.03448275862069</v>
      </c>
      <c r="J27" s="30">
        <v>43.30708661417323</v>
      </c>
      <c r="K27" s="30">
        <v>46.421267893660534</v>
      </c>
      <c r="L27" s="30">
        <v>44.642857142857146</v>
      </c>
      <c r="M27" s="29">
        <v>41.194644696189492</v>
      </c>
      <c r="N27" s="29">
        <v>40.420819490586929</v>
      </c>
      <c r="O27" s="29">
        <v>40.799999999999997</v>
      </c>
      <c r="P27" s="29">
        <v>42.359249329758711</v>
      </c>
      <c r="Q27" s="29">
        <v>41.176470588235297</v>
      </c>
      <c r="R27" s="29">
        <v>32</v>
      </c>
      <c r="S27" s="29">
        <v>25.78397212543554</v>
      </c>
    </row>
    <row r="28" spans="1:19" ht="12.75" customHeight="1">
      <c r="A28" s="43"/>
      <c r="B28" s="15" t="s">
        <v>65</v>
      </c>
      <c r="C28" s="33"/>
      <c r="D28" s="34">
        <v>25.289575289575289</v>
      </c>
      <c r="E28" s="34">
        <v>35.343915343915342</v>
      </c>
      <c r="F28" s="34">
        <v>39.643652561247215</v>
      </c>
      <c r="G28" s="34">
        <v>39.215686274509807</v>
      </c>
      <c r="H28" s="34">
        <v>44.913793103448278</v>
      </c>
      <c r="I28" s="34">
        <v>46.03448275862069</v>
      </c>
      <c r="J28" s="35">
        <v>43.394575678040248</v>
      </c>
      <c r="K28" s="35">
        <v>46.625766871165645</v>
      </c>
      <c r="L28" s="35">
        <v>44.841269841269842</v>
      </c>
      <c r="M28" s="34">
        <v>41.400617919670445</v>
      </c>
      <c r="N28" s="34">
        <v>40.863787375415285</v>
      </c>
      <c r="O28" s="34">
        <v>40.9</v>
      </c>
      <c r="P28" s="34">
        <v>43.163538873994639</v>
      </c>
      <c r="Q28" s="34">
        <v>41.421568627450981</v>
      </c>
      <c r="R28" s="34">
        <v>32.363636363636367</v>
      </c>
      <c r="S28" s="34">
        <v>25.78397212543554</v>
      </c>
    </row>
    <row r="29" spans="1:19" ht="12.75" customHeight="1">
      <c r="A29" s="43"/>
      <c r="B29" s="16" t="s">
        <v>44</v>
      </c>
      <c r="C29" s="11"/>
      <c r="D29" s="29">
        <v>25.289575289575289</v>
      </c>
      <c r="E29" s="29">
        <v>35.238095238095241</v>
      </c>
      <c r="F29" s="29">
        <v>39.643652561247215</v>
      </c>
      <c r="G29" s="29">
        <v>38.997821350762528</v>
      </c>
      <c r="H29" s="29">
        <v>44.913793103448278</v>
      </c>
      <c r="I29" s="29">
        <v>46.03448275862069</v>
      </c>
      <c r="J29" s="30">
        <v>40.682414698162731</v>
      </c>
      <c r="K29" s="30">
        <v>43.967280163599185</v>
      </c>
      <c r="L29" s="30">
        <v>43.75</v>
      </c>
      <c r="M29" s="29">
        <v>39.649845520082387</v>
      </c>
      <c r="N29" s="29">
        <v>38.648947951273534</v>
      </c>
      <c r="O29" s="29">
        <v>38.6</v>
      </c>
      <c r="P29" s="29">
        <v>40.884718498659517</v>
      </c>
      <c r="Q29" s="29">
        <v>40.196078431372548</v>
      </c>
      <c r="R29" s="29">
        <v>30.545454545454547</v>
      </c>
      <c r="S29" s="29">
        <v>24.390243902439025</v>
      </c>
    </row>
    <row r="30" spans="1:19" ht="12.75" customHeight="1">
      <c r="A30" s="43"/>
      <c r="B30" s="6" t="s">
        <v>150</v>
      </c>
      <c r="C30" s="11"/>
      <c r="D30" s="29">
        <v>100</v>
      </c>
      <c r="E30" s="29">
        <v>100</v>
      </c>
      <c r="F30" s="29">
        <v>98.876404494382029</v>
      </c>
      <c r="G30" s="29">
        <v>98.324022346368722</v>
      </c>
      <c r="H30" s="29">
        <v>93.857965451055662</v>
      </c>
      <c r="I30" s="29">
        <v>91.198501872659179</v>
      </c>
      <c r="J30" s="30">
        <v>49.032258064516128</v>
      </c>
      <c r="K30" s="30">
        <v>54.1860465116279</v>
      </c>
      <c r="L30" s="30">
        <v>38.095238095238095</v>
      </c>
      <c r="M30" s="29">
        <v>38.441558441558442</v>
      </c>
      <c r="N30" s="29">
        <v>37.249283667621775</v>
      </c>
      <c r="O30" s="29">
        <v>37.230769230769234</v>
      </c>
      <c r="P30" s="29">
        <v>28.896103896103895</v>
      </c>
      <c r="Q30" s="291"/>
      <c r="R30" s="291"/>
      <c r="S30" s="291"/>
    </row>
    <row r="31" spans="1:19" ht="12.75" customHeight="1">
      <c r="A31" s="43"/>
      <c r="B31" s="7" t="s">
        <v>151</v>
      </c>
      <c r="C31" s="33"/>
      <c r="D31" s="34">
        <v>0</v>
      </c>
      <c r="E31" s="34">
        <v>0</v>
      </c>
      <c r="F31" s="34">
        <v>2.2471910112359552</v>
      </c>
      <c r="G31" s="34">
        <v>2.7932960893854748</v>
      </c>
      <c r="H31" s="34">
        <v>7.4856046065259116</v>
      </c>
      <c r="I31" s="34">
        <v>11.235955056179776</v>
      </c>
      <c r="J31" s="35">
        <v>60</v>
      </c>
      <c r="K31" s="35">
        <v>52.325581395348834</v>
      </c>
      <c r="L31" s="35">
        <v>68.480725623582771</v>
      </c>
      <c r="M31" s="34">
        <v>67.792207792207805</v>
      </c>
      <c r="N31" s="34">
        <v>68.767908309455592</v>
      </c>
      <c r="O31" s="34">
        <v>68.615384615384613</v>
      </c>
      <c r="P31" s="34">
        <v>74.675324675324674</v>
      </c>
      <c r="Q31" s="292"/>
      <c r="R31" s="292"/>
      <c r="S31" s="292"/>
    </row>
    <row r="32" spans="1:19" ht="12.75" customHeight="1">
      <c r="A32" s="43"/>
      <c r="B32" s="6" t="s">
        <v>47</v>
      </c>
      <c r="C32" s="11"/>
      <c r="D32" s="29">
        <v>3.7644787644787643</v>
      </c>
      <c r="E32" s="29">
        <v>3.3862433862433861</v>
      </c>
      <c r="F32" s="29">
        <v>2.2271714922048997</v>
      </c>
      <c r="G32" s="29">
        <v>3.5947712418300655</v>
      </c>
      <c r="H32" s="29">
        <v>2.5</v>
      </c>
      <c r="I32" s="29">
        <v>3.103448275862069</v>
      </c>
      <c r="J32" s="30">
        <v>3.499562554680665</v>
      </c>
      <c r="K32" s="30">
        <v>2.0449897750511248</v>
      </c>
      <c r="L32" s="30">
        <v>2.5793650793650795</v>
      </c>
      <c r="M32" s="29">
        <v>4.1194644696189497</v>
      </c>
      <c r="N32" s="29">
        <v>2.4363233665559245</v>
      </c>
      <c r="O32" s="29">
        <v>3.1</v>
      </c>
      <c r="P32" s="29">
        <v>3.8873994638069704</v>
      </c>
      <c r="Q32" s="29">
        <v>4.166666666666667</v>
      </c>
      <c r="R32" s="29">
        <v>2.5454545454545454</v>
      </c>
      <c r="S32" s="29">
        <v>3.1358885017421603</v>
      </c>
    </row>
    <row r="33" spans="1:19" ht="12.75" customHeight="1">
      <c r="A33" s="43"/>
      <c r="B33" s="60" t="s">
        <v>45</v>
      </c>
      <c r="C33" s="61"/>
      <c r="D33" s="62">
        <v>28.957528957528957</v>
      </c>
      <c r="E33" s="62">
        <v>38.518518518518519</v>
      </c>
      <c r="F33" s="62">
        <v>41.759465478841868</v>
      </c>
      <c r="G33" s="62">
        <v>42.374727668845317</v>
      </c>
      <c r="H33" s="62">
        <v>47.241379310344826</v>
      </c>
      <c r="I33" s="62">
        <v>48.879310344827587</v>
      </c>
      <c r="J33" s="69">
        <v>46.894138232720913</v>
      </c>
      <c r="K33" s="69">
        <v>48.568507157464211</v>
      </c>
      <c r="L33" s="69">
        <v>47.420634920634917</v>
      </c>
      <c r="M33" s="62">
        <v>45.21112255406797</v>
      </c>
      <c r="N33" s="62">
        <v>42.967884828349945</v>
      </c>
      <c r="O33" s="62">
        <v>43.9</v>
      </c>
      <c r="P33" s="62">
        <v>46.648793565683647</v>
      </c>
      <c r="Q33" s="62">
        <v>45.098039215686278</v>
      </c>
      <c r="R33" s="62">
        <v>34.909090909090907</v>
      </c>
      <c r="S33" s="62">
        <v>28.571428571428573</v>
      </c>
    </row>
    <row r="34" spans="1:19" ht="12.75" customHeight="1">
      <c r="A34" s="43"/>
      <c r="B34" s="15" t="s">
        <v>48</v>
      </c>
      <c r="C34" s="11"/>
      <c r="D34" s="29">
        <v>0.77220077220077221</v>
      </c>
      <c r="E34" s="29">
        <v>0.84656084656084651</v>
      </c>
      <c r="F34" s="29">
        <v>1.0022271714922049</v>
      </c>
      <c r="G34" s="29">
        <v>1.8518518518518519</v>
      </c>
      <c r="H34" s="29">
        <v>0.77586206896551724</v>
      </c>
      <c r="I34" s="29">
        <v>0.43103448275862066</v>
      </c>
      <c r="J34" s="38">
        <v>1.2248468941382327</v>
      </c>
      <c r="K34" s="30">
        <v>0.71574642126789367</v>
      </c>
      <c r="L34" s="30">
        <v>0.79365079365079361</v>
      </c>
      <c r="M34" s="29">
        <v>1.2358393408856849</v>
      </c>
      <c r="N34" s="29">
        <v>1.5503875968992249</v>
      </c>
      <c r="O34" s="29">
        <v>1.2672811059907834</v>
      </c>
      <c r="P34" s="29">
        <v>0.93833780160857905</v>
      </c>
      <c r="Q34" s="29">
        <v>2.2058823529411766</v>
      </c>
      <c r="R34" s="29">
        <v>1.0909090909090908</v>
      </c>
      <c r="S34" s="29">
        <v>1.7421602787456445</v>
      </c>
    </row>
    <row r="35" spans="1:19" ht="12.75" customHeight="1">
      <c r="A35" s="43"/>
      <c r="B35" s="17" t="s">
        <v>46</v>
      </c>
      <c r="C35" s="33"/>
      <c r="D35" s="34">
        <v>2.5096525096525095</v>
      </c>
      <c r="E35" s="34">
        <v>4.3386243386243386</v>
      </c>
      <c r="F35" s="34">
        <v>3.5634743875278398</v>
      </c>
      <c r="G35" s="34">
        <v>5.0108932461873641</v>
      </c>
      <c r="H35" s="34">
        <v>1.6379310344827587</v>
      </c>
      <c r="I35" s="34">
        <v>4.1379310344827589</v>
      </c>
      <c r="J35" s="35">
        <v>3.9370078740157481</v>
      </c>
      <c r="K35" s="35">
        <v>2.8629856850715747</v>
      </c>
      <c r="L35" s="35">
        <v>4.0674603174603172</v>
      </c>
      <c r="M35" s="34">
        <v>6.282183316168898</v>
      </c>
      <c r="N35" s="34">
        <v>3.5437430786267994</v>
      </c>
      <c r="O35" s="34">
        <v>5.8755760368663594</v>
      </c>
      <c r="P35" s="34">
        <v>4.5576407506702417</v>
      </c>
      <c r="Q35" s="34">
        <v>5.882352941176471</v>
      </c>
      <c r="R35" s="34">
        <v>4.3636363636363633</v>
      </c>
      <c r="S35" s="34">
        <v>3.484320557491289</v>
      </c>
    </row>
    <row r="36" spans="1:19" ht="12.75" customHeight="1">
      <c r="A36" s="43"/>
      <c r="B36" s="6" t="s">
        <v>145</v>
      </c>
      <c r="C36" s="11"/>
      <c r="D36" s="29">
        <v>9.9009900990099009</v>
      </c>
      <c r="E36" s="29">
        <v>9.4360086767895872</v>
      </c>
      <c r="F36" s="29">
        <v>9.1422121896162523</v>
      </c>
      <c r="G36" s="29">
        <v>10.167597765363128</v>
      </c>
      <c r="H36" s="29">
        <v>8.2456140350877192</v>
      </c>
      <c r="I36" s="29">
        <v>6.8241469816272966</v>
      </c>
      <c r="J36" s="30">
        <v>8.9445438282647594</v>
      </c>
      <c r="K36" s="30">
        <v>8.012486992715921</v>
      </c>
      <c r="L36" s="30">
        <v>7.0707070707070709</v>
      </c>
      <c r="M36" s="30">
        <v>8.0628272251308903</v>
      </c>
      <c r="N36" s="30">
        <v>8.0989876265466823</v>
      </c>
      <c r="O36" s="30">
        <v>7.5845974329054844</v>
      </c>
      <c r="P36" s="30">
        <v>7.1718538565629233</v>
      </c>
      <c r="Q36" s="30">
        <v>5.25</v>
      </c>
      <c r="R36" s="30">
        <v>7.3260073260073257</v>
      </c>
      <c r="S36" s="30">
        <v>7.0671378091872787</v>
      </c>
    </row>
    <row r="37" spans="1:19" ht="12.75" customHeight="1">
      <c r="A37" s="43"/>
      <c r="B37" s="7" t="s">
        <v>146</v>
      </c>
      <c r="C37" s="33"/>
      <c r="D37" s="34">
        <v>1.7821782178217822</v>
      </c>
      <c r="E37" s="34">
        <v>0.86767895878524948</v>
      </c>
      <c r="F37" s="34">
        <v>2.144469525959368</v>
      </c>
      <c r="G37" s="34">
        <v>1.4525139664804469</v>
      </c>
      <c r="H37" s="34">
        <v>1.3157894736842106</v>
      </c>
      <c r="I37" s="34">
        <v>1.9247594050743657</v>
      </c>
      <c r="J37" s="35">
        <v>1.7889087656529516</v>
      </c>
      <c r="K37" s="35">
        <v>2.497398543184183</v>
      </c>
      <c r="L37" s="35">
        <v>2.3232323232323231</v>
      </c>
      <c r="M37" s="35">
        <v>1.4659685863874345</v>
      </c>
      <c r="N37" s="35">
        <v>1.124859392575928</v>
      </c>
      <c r="O37" s="35">
        <v>2.4038461538461537</v>
      </c>
      <c r="P37" s="35">
        <v>1.8741633199464525</v>
      </c>
      <c r="Q37" s="292"/>
      <c r="R37" s="292"/>
      <c r="S37" s="292"/>
    </row>
    <row r="38" spans="1:19" ht="12.75" customHeight="1">
      <c r="A38" s="43"/>
      <c r="B38" s="7" t="s">
        <v>144</v>
      </c>
      <c r="C38" s="39"/>
      <c r="D38" s="29">
        <v>50.096525096525099</v>
      </c>
      <c r="E38" s="29">
        <v>65.925925925925924</v>
      </c>
      <c r="F38" s="29">
        <v>70.712694877505569</v>
      </c>
      <c r="G38" s="29">
        <v>70.697167755991288</v>
      </c>
      <c r="H38" s="29">
        <v>70.08620689655173</v>
      </c>
      <c r="I38" s="62">
        <v>71.465517241379317</v>
      </c>
      <c r="J38" s="30">
        <v>75.240594925634298</v>
      </c>
      <c r="K38" s="30">
        <v>73.415132924335381</v>
      </c>
      <c r="L38" s="30">
        <v>74.305555555555557</v>
      </c>
      <c r="M38" s="29">
        <v>71.472708547888772</v>
      </c>
      <c r="N38" s="29">
        <v>71.096345514950173</v>
      </c>
      <c r="O38" s="62">
        <v>73.897497020262222</v>
      </c>
      <c r="P38" s="62">
        <v>72.922252010723867</v>
      </c>
      <c r="Q38" s="62">
        <v>72.303921568627445</v>
      </c>
      <c r="R38" s="62">
        <v>73.818181818181813</v>
      </c>
      <c r="S38" s="62">
        <v>64.808362369337985</v>
      </c>
    </row>
    <row r="39" spans="1:19" ht="15.95" customHeight="1">
      <c r="A39" s="43"/>
      <c r="B39" s="422" t="s">
        <v>259</v>
      </c>
      <c r="C39" s="423"/>
      <c r="D39" s="423"/>
      <c r="E39" s="423"/>
      <c r="F39" s="423"/>
      <c r="G39" s="423"/>
      <c r="H39" s="423"/>
      <c r="I39" s="423"/>
      <c r="J39" s="423"/>
      <c r="K39" s="423"/>
      <c r="L39" s="423"/>
      <c r="M39" s="423"/>
      <c r="N39" s="423"/>
      <c r="O39" s="423"/>
      <c r="P39" s="423"/>
      <c r="Q39" s="423"/>
      <c r="R39" s="423"/>
      <c r="S39" s="423"/>
    </row>
    <row r="40" spans="1:19" ht="15.95" customHeight="1">
      <c r="A40" s="43"/>
      <c r="B40" s="424"/>
      <c r="C40" s="424"/>
      <c r="D40" s="424"/>
      <c r="E40" s="424"/>
      <c r="F40" s="424"/>
      <c r="G40" s="424"/>
      <c r="H40" s="424"/>
      <c r="I40" s="424"/>
      <c r="J40" s="424"/>
      <c r="K40" s="424"/>
      <c r="L40" s="424"/>
      <c r="M40" s="424"/>
      <c r="N40" s="424"/>
      <c r="O40" s="424"/>
      <c r="P40" s="424"/>
      <c r="Q40" s="424"/>
      <c r="R40" s="424"/>
      <c r="S40" s="424"/>
    </row>
    <row r="41" spans="1:19" ht="15.95" customHeight="1">
      <c r="A41" s="43"/>
      <c r="B41" s="424"/>
      <c r="C41" s="424"/>
      <c r="D41" s="424"/>
      <c r="E41" s="424"/>
      <c r="F41" s="424"/>
      <c r="G41" s="424"/>
      <c r="H41" s="424"/>
      <c r="I41" s="424"/>
      <c r="J41" s="424"/>
      <c r="K41" s="424"/>
      <c r="L41" s="424"/>
      <c r="M41" s="424"/>
      <c r="N41" s="424"/>
      <c r="O41" s="424"/>
      <c r="P41" s="424"/>
      <c r="Q41" s="424"/>
      <c r="R41" s="424"/>
      <c r="S41" s="424"/>
    </row>
    <row r="42" spans="1:19" ht="15">
      <c r="B42" s="317"/>
      <c r="C42" s="316"/>
      <c r="D42" s="316"/>
      <c r="E42" s="316"/>
      <c r="F42" s="316"/>
      <c r="G42" s="316"/>
      <c r="H42" s="316"/>
      <c r="I42" s="316"/>
      <c r="J42"/>
    </row>
    <row r="43" spans="1:19" ht="15" customHeight="1"/>
    <row r="44" spans="1:19" ht="15" customHeight="1"/>
    <row r="46" spans="1:19" ht="15" customHeight="1"/>
    <row r="49" ht="15" customHeight="1"/>
    <row r="53" ht="15" customHeight="1"/>
    <row r="67" ht="15" customHeight="1"/>
  </sheetData>
  <mergeCells count="4">
    <mergeCell ref="B2:S3"/>
    <mergeCell ref="C4:D4"/>
    <mergeCell ref="D5:P5"/>
    <mergeCell ref="B39:S41"/>
  </mergeCells>
  <phoneticPr fontId="2" type="noConversion"/>
  <hyperlinks>
    <hyperlink ref="B4" location="ÍNDICE!A1" display="Índice"/>
    <hyperlink ref="C4:D4" location="CICS!A1" display="Distribución por género"/>
  </hyperlinks>
  <pageMargins left="0.75" right="0.75" top="1" bottom="1" header="0" footer="0"/>
  <pageSetup paperSize="9" orientation="landscape" horizontalDpi="200" verticalDpi="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0"/>
  <sheetViews>
    <sheetView showGridLines="0" showRowColHeaders="0" workbookViewId="0">
      <selection activeCell="C4" sqref="C4"/>
    </sheetView>
  </sheetViews>
  <sheetFormatPr baseColWidth="10" defaultRowHeight="12.75"/>
  <cols>
    <col min="1" max="1" width="5.7109375" style="44" customWidth="1"/>
    <col min="2" max="2" width="21.28515625" style="44" customWidth="1"/>
    <col min="3" max="3" width="14.42578125" style="44" customWidth="1"/>
    <col min="4" max="5" width="8.7109375" style="44" customWidth="1"/>
    <col min="6" max="6" width="12.7109375" style="154" customWidth="1"/>
    <col min="7" max="7" width="21.28515625" style="154" customWidth="1"/>
    <col min="8" max="16384" width="11.42578125" style="44"/>
  </cols>
  <sheetData>
    <row r="1" spans="1:11">
      <c r="A1" s="43"/>
      <c r="B1" s="43"/>
      <c r="C1" s="43"/>
      <c r="D1" s="43"/>
      <c r="E1" s="43"/>
    </row>
    <row r="2" spans="1:11" ht="20.100000000000001" customHeight="1">
      <c r="A2" s="43"/>
      <c r="B2" s="431" t="s">
        <v>181</v>
      </c>
      <c r="C2" s="462"/>
      <c r="D2" s="462"/>
      <c r="E2" s="462"/>
      <c r="F2" s="462"/>
      <c r="G2" s="462"/>
      <c r="H2" s="42"/>
      <c r="I2" s="42"/>
      <c r="J2" s="42"/>
      <c r="K2" s="42"/>
    </row>
    <row r="3" spans="1:11" ht="20.100000000000001" customHeight="1">
      <c r="A3" s="43"/>
      <c r="B3" s="462"/>
      <c r="C3" s="462"/>
      <c r="D3" s="462"/>
      <c r="E3" s="462"/>
      <c r="F3" s="462"/>
      <c r="G3" s="462"/>
      <c r="H3" s="42"/>
      <c r="I3" s="42"/>
      <c r="J3" s="42"/>
      <c r="K3" s="42"/>
    </row>
    <row r="4" spans="1:11" ht="14.25" customHeight="1">
      <c r="A4" s="43"/>
      <c r="B4" s="110" t="s">
        <v>33</v>
      </c>
      <c r="C4" s="178" t="s">
        <v>142</v>
      </c>
      <c r="D4" s="46"/>
      <c r="E4" s="46"/>
    </row>
    <row r="5" spans="1:11" ht="14.25" customHeight="1">
      <c r="A5" s="43"/>
      <c r="B5" s="40"/>
      <c r="C5" s="20"/>
      <c r="D5" s="441" t="s">
        <v>99</v>
      </c>
      <c r="E5" s="441"/>
      <c r="F5" s="441" t="s">
        <v>102</v>
      </c>
      <c r="G5" s="441"/>
    </row>
    <row r="6" spans="1:11" ht="12.75" customHeight="1">
      <c r="A6" s="43"/>
      <c r="B6" s="41"/>
      <c r="C6" s="25"/>
      <c r="D6" s="82" t="s">
        <v>100</v>
      </c>
      <c r="E6" s="82" t="s">
        <v>101</v>
      </c>
      <c r="F6" s="196" t="s">
        <v>103</v>
      </c>
      <c r="G6" s="196" t="s">
        <v>106</v>
      </c>
    </row>
    <row r="7" spans="1:11" ht="12.75" customHeight="1">
      <c r="A7" s="43"/>
      <c r="B7" s="8" t="s">
        <v>9</v>
      </c>
      <c r="C7" s="42"/>
      <c r="D7" s="156">
        <v>1967</v>
      </c>
      <c r="E7" s="156">
        <v>914</v>
      </c>
    </row>
    <row r="8" spans="1:11" ht="12.75" customHeight="1">
      <c r="A8" s="43"/>
      <c r="B8" s="65" t="s">
        <v>23</v>
      </c>
      <c r="C8" s="42"/>
      <c r="D8" s="156"/>
      <c r="E8" s="156"/>
    </row>
    <row r="9" spans="1:11" ht="12.75" customHeight="1">
      <c r="A9" s="43"/>
      <c r="B9" s="70" t="s">
        <v>75</v>
      </c>
      <c r="C9" s="42"/>
      <c r="D9" s="156">
        <v>26.995424504321303</v>
      </c>
      <c r="E9" s="156">
        <v>45.185995623632387</v>
      </c>
    </row>
    <row r="10" spans="1:11" ht="12.75" customHeight="1">
      <c r="A10" s="43"/>
      <c r="B10" s="70" t="s">
        <v>76</v>
      </c>
      <c r="C10" s="42"/>
      <c r="D10" s="156">
        <v>70.869344178952716</v>
      </c>
      <c r="E10" s="156">
        <v>53.610503282275708</v>
      </c>
    </row>
    <row r="11" spans="1:11" ht="12.75" customHeight="1">
      <c r="A11" s="43"/>
      <c r="B11" s="70" t="s">
        <v>77</v>
      </c>
      <c r="C11" s="42"/>
      <c r="D11" s="129">
        <v>2.1352313167259784</v>
      </c>
      <c r="E11" s="129">
        <v>1.2035010940919038</v>
      </c>
    </row>
    <row r="12" spans="1:11" ht="12.75" customHeight="1">
      <c r="A12" s="43"/>
      <c r="B12" s="6" t="s">
        <v>15</v>
      </c>
      <c r="C12" s="10"/>
      <c r="D12" s="129">
        <v>88.486617917303022</v>
      </c>
      <c r="E12" s="129">
        <v>41.85821149113238</v>
      </c>
      <c r="F12" s="166">
        <f>+E12/D12</f>
        <v>0.47304567036624484</v>
      </c>
      <c r="G12" s="164" t="s">
        <v>119</v>
      </c>
    </row>
    <row r="13" spans="1:11" ht="12.75" customHeight="1">
      <c r="A13" s="43"/>
      <c r="B13" s="6" t="s">
        <v>37</v>
      </c>
      <c r="C13" s="10"/>
      <c r="D13" s="129">
        <v>1.3177427554651755</v>
      </c>
      <c r="E13" s="129">
        <v>1.2527352297592997</v>
      </c>
    </row>
    <row r="14" spans="1:11" ht="12.75" customHeight="1">
      <c r="A14" s="43"/>
      <c r="B14" s="6" t="s">
        <v>2</v>
      </c>
      <c r="C14" s="10"/>
      <c r="D14" s="129">
        <v>100</v>
      </c>
      <c r="E14" s="129">
        <v>0</v>
      </c>
    </row>
    <row r="15" spans="1:11" ht="12.75" customHeight="1">
      <c r="A15" s="43"/>
      <c r="B15" s="6" t="s">
        <v>5</v>
      </c>
      <c r="C15" s="10"/>
      <c r="D15" s="126">
        <v>84.799186578546013</v>
      </c>
      <c r="E15" s="126">
        <v>74.726477024070022</v>
      </c>
    </row>
    <row r="16" spans="1:11" ht="12.75" customHeight="1">
      <c r="A16" s="43"/>
      <c r="B16" s="7" t="s">
        <v>8</v>
      </c>
      <c r="C16" s="159"/>
      <c r="D16" s="126">
        <v>66.367056431113298</v>
      </c>
      <c r="E16" s="126">
        <v>72.045951859956219</v>
      </c>
      <c r="F16" s="175"/>
      <c r="G16" s="175"/>
    </row>
    <row r="17" spans="1:7" ht="12.75" customHeight="1">
      <c r="A17" s="43"/>
      <c r="B17" s="8" t="s">
        <v>6</v>
      </c>
      <c r="C17" s="163"/>
      <c r="D17" s="132">
        <v>100</v>
      </c>
      <c r="E17" s="132">
        <v>100</v>
      </c>
    </row>
    <row r="18" spans="1:7" ht="12.75" customHeight="1">
      <c r="A18" s="43"/>
      <c r="B18" s="6" t="s">
        <v>1</v>
      </c>
      <c r="C18" s="10"/>
      <c r="D18" s="126">
        <v>8.4743263853584079</v>
      </c>
      <c r="E18" s="126">
        <v>8.3052516411378488</v>
      </c>
    </row>
    <row r="19" spans="1:7" ht="12.75" customHeight="1">
      <c r="A19" s="43"/>
      <c r="B19" s="6" t="s">
        <v>3</v>
      </c>
      <c r="C19" s="10"/>
      <c r="D19" s="126">
        <v>1.2709710218607015</v>
      </c>
      <c r="E19" s="126">
        <v>2.4070021881838075</v>
      </c>
      <c r="F19" s="165">
        <f>+E19/D19</f>
        <v>1.8938293216630198</v>
      </c>
      <c r="G19" s="165" t="s">
        <v>120</v>
      </c>
    </row>
    <row r="20" spans="1:7" ht="12.75" customHeight="1">
      <c r="A20" s="43"/>
      <c r="B20" s="8" t="s">
        <v>39</v>
      </c>
      <c r="C20" s="163"/>
      <c r="D20" s="132">
        <v>68.225724453482457</v>
      </c>
      <c r="E20" s="132">
        <v>55.798687089715536</v>
      </c>
      <c r="F20" s="172">
        <f>+E20/D20</f>
        <v>0.81785407977250724</v>
      </c>
      <c r="G20" s="172" t="s">
        <v>121</v>
      </c>
    </row>
    <row r="21" spans="1:7" ht="12.75" customHeight="1">
      <c r="A21" s="43"/>
      <c r="B21" s="6" t="s">
        <v>40</v>
      </c>
      <c r="C21" s="10"/>
      <c r="D21" s="125">
        <v>67.768174885612609</v>
      </c>
      <c r="E21" s="125">
        <v>61.816192560175054</v>
      </c>
    </row>
    <row r="22" spans="1:7" ht="12.75" customHeight="1">
      <c r="A22" s="43"/>
      <c r="B22" s="6" t="s">
        <v>7</v>
      </c>
      <c r="C22" s="10"/>
      <c r="D22" s="125">
        <v>0.10167768174885612</v>
      </c>
      <c r="E22" s="125">
        <v>0</v>
      </c>
    </row>
    <row r="23" spans="1:7" ht="12.75" customHeight="1">
      <c r="A23" s="43"/>
      <c r="B23" s="6" t="s">
        <v>41</v>
      </c>
      <c r="C23" s="10"/>
      <c r="D23" s="125">
        <v>2.389425521098119</v>
      </c>
      <c r="E23" s="125">
        <v>3.1728665207877462</v>
      </c>
    </row>
    <row r="24" spans="1:7" ht="12.75" customHeight="1">
      <c r="A24" s="43"/>
      <c r="B24" s="7" t="s">
        <v>42</v>
      </c>
      <c r="C24" s="159"/>
      <c r="D24" s="127">
        <v>14.489069649211999</v>
      </c>
      <c r="E24" s="127">
        <v>12.800875273522976</v>
      </c>
      <c r="F24" s="175"/>
      <c r="G24" s="175"/>
    </row>
    <row r="25" spans="1:7" ht="12.75" customHeight="1">
      <c r="A25" s="43"/>
      <c r="B25" s="8" t="s">
        <v>4</v>
      </c>
      <c r="C25" s="10"/>
      <c r="D25" s="125">
        <v>1.3218098627351296</v>
      </c>
      <c r="E25" s="125">
        <v>0.54704595185995619</v>
      </c>
    </row>
    <row r="26" spans="1:7" ht="12.75" customHeight="1">
      <c r="A26" s="43"/>
      <c r="B26" s="14" t="s">
        <v>43</v>
      </c>
      <c r="C26" s="10"/>
      <c r="D26" s="125">
        <v>46.517539400101676</v>
      </c>
      <c r="E26" s="125">
        <v>32.603938730853393</v>
      </c>
    </row>
    <row r="27" spans="1:7" ht="12.75" customHeight="1">
      <c r="A27" s="43"/>
      <c r="B27" s="15" t="s">
        <v>65</v>
      </c>
      <c r="C27" s="159"/>
      <c r="D27" s="127">
        <v>46.873411286222677</v>
      </c>
      <c r="E27" s="127">
        <v>32.713347921225385</v>
      </c>
      <c r="F27" s="165">
        <f>+E27/D27</f>
        <v>0.69790840955586042</v>
      </c>
      <c r="G27" s="165" t="s">
        <v>122</v>
      </c>
    </row>
    <row r="28" spans="1:7" ht="12.75" customHeight="1">
      <c r="A28" s="43"/>
      <c r="B28" s="16" t="s">
        <v>44</v>
      </c>
      <c r="C28" s="10"/>
      <c r="D28" s="125">
        <v>44.738179969496699</v>
      </c>
      <c r="E28" s="125">
        <v>32.166301969365428</v>
      </c>
    </row>
    <row r="29" spans="1:7" ht="12.75" customHeight="1">
      <c r="A29" s="43"/>
      <c r="B29" s="6" t="s">
        <v>150</v>
      </c>
      <c r="C29" s="10"/>
      <c r="D29" s="125">
        <v>38.068181818181813</v>
      </c>
      <c r="E29" s="125">
        <v>37.755102040816325</v>
      </c>
    </row>
    <row r="30" spans="1:7" ht="12.75" customHeight="1">
      <c r="A30" s="43"/>
      <c r="B30" s="7" t="s">
        <v>151</v>
      </c>
      <c r="C30" s="159"/>
      <c r="D30" s="127">
        <v>67.72727272727272</v>
      </c>
      <c r="E30" s="127">
        <v>70.068027210884367</v>
      </c>
      <c r="F30" s="175"/>
      <c r="G30" s="175"/>
    </row>
    <row r="31" spans="1:7" ht="12.75" customHeight="1">
      <c r="A31" s="43"/>
      <c r="B31" s="6" t="s">
        <v>47</v>
      </c>
      <c r="C31" s="10"/>
      <c r="D31" s="125">
        <v>3.5078800203355365</v>
      </c>
      <c r="E31" s="125">
        <v>2.0787746170678338</v>
      </c>
      <c r="F31" s="177"/>
      <c r="G31" s="177"/>
    </row>
    <row r="32" spans="1:7" ht="12.75" customHeight="1">
      <c r="A32" s="43"/>
      <c r="B32" s="60" t="s">
        <v>45</v>
      </c>
      <c r="C32" s="149"/>
      <c r="D32" s="130">
        <v>50.12709710218607</v>
      </c>
      <c r="E32" s="130">
        <v>34.682713347921222</v>
      </c>
      <c r="F32" s="165">
        <f>+E32/D32</f>
        <v>0.69189550867506133</v>
      </c>
      <c r="G32" s="165" t="s">
        <v>116</v>
      </c>
    </row>
    <row r="33" spans="1:9" ht="12.75" customHeight="1">
      <c r="A33" s="43"/>
      <c r="B33" s="15" t="s">
        <v>48</v>
      </c>
      <c r="C33" s="10"/>
      <c r="D33" s="125">
        <v>1.2709710218607015</v>
      </c>
      <c r="E33" s="125">
        <v>0.98468271334792123</v>
      </c>
    </row>
    <row r="34" spans="1:9" ht="12.75" customHeight="1">
      <c r="A34" s="43"/>
      <c r="B34" s="17" t="s">
        <v>46</v>
      </c>
      <c r="C34" s="159"/>
      <c r="D34" s="127">
        <v>4.677173360447382</v>
      </c>
      <c r="E34" s="127">
        <v>4.5951859956236323</v>
      </c>
      <c r="F34" s="175"/>
      <c r="G34" s="175"/>
    </row>
    <row r="35" spans="1:9" ht="12.75" customHeight="1">
      <c r="A35" s="43"/>
      <c r="B35" s="187" t="s">
        <v>147</v>
      </c>
      <c r="C35" s="149"/>
      <c r="D35" s="131">
        <v>7.2605561277033983</v>
      </c>
      <c r="E35" s="131">
        <v>8.6322869955156953</v>
      </c>
      <c r="F35" s="169">
        <f>+E35/D35</f>
        <v>1.1889291734249277</v>
      </c>
      <c r="G35" s="179" t="s">
        <v>123</v>
      </c>
    </row>
    <row r="36" spans="1:9" ht="12.75" customHeight="1">
      <c r="A36" s="43"/>
      <c r="B36" s="7" t="s">
        <v>144</v>
      </c>
      <c r="C36" s="39"/>
      <c r="D36" s="127">
        <v>75.902389425521093</v>
      </c>
      <c r="E36" s="127">
        <v>64.66083150984683</v>
      </c>
      <c r="F36" s="165">
        <f>+E36/D36</f>
        <v>0.85189454507614681</v>
      </c>
      <c r="G36" s="176" t="s">
        <v>124</v>
      </c>
    </row>
    <row r="37" spans="1:9" ht="12.75" customHeight="1">
      <c r="A37" s="43"/>
      <c r="B37" s="433" t="s">
        <v>148</v>
      </c>
      <c r="C37" s="433"/>
      <c r="D37" s="433"/>
      <c r="E37" s="433"/>
      <c r="F37" s="433"/>
      <c r="G37" s="433"/>
    </row>
    <row r="38" spans="1:9">
      <c r="A38" s="43"/>
      <c r="B38" s="434"/>
      <c r="C38" s="434"/>
      <c r="D38" s="434"/>
      <c r="E38" s="434"/>
      <c r="F38" s="434"/>
      <c r="G38" s="434"/>
    </row>
    <row r="39" spans="1:9" ht="12.75" customHeight="1">
      <c r="A39" s="43"/>
      <c r="B39" s="434"/>
      <c r="C39" s="434"/>
      <c r="D39" s="434"/>
      <c r="E39" s="434"/>
      <c r="F39" s="434"/>
      <c r="G39" s="434"/>
      <c r="H39"/>
      <c r="I39"/>
    </row>
    <row r="40" spans="1:9">
      <c r="B40" s="434"/>
      <c r="C40" s="434"/>
      <c r="D40" s="434"/>
      <c r="E40" s="434"/>
      <c r="F40" s="434"/>
      <c r="G40" s="434"/>
    </row>
  </sheetData>
  <mergeCells count="4">
    <mergeCell ref="F5:G5"/>
    <mergeCell ref="D5:E5"/>
    <mergeCell ref="B37:G40"/>
    <mergeCell ref="B2:G3"/>
  </mergeCells>
  <phoneticPr fontId="2" type="noConversion"/>
  <hyperlinks>
    <hyperlink ref="B4" location="ÍNDICE!A1" display="Índice"/>
    <hyperlink ref="C4" location="CIC!A1" display="Cardiopatía Isquémica Crónica"/>
  </hyperlinks>
  <pageMargins left="0.75" right="0.75" top="1" bottom="1" header="0" footer="0"/>
  <pageSetup paperSize="9" orientation="landscape" horizontalDpi="200" verticalDpi="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67"/>
  <sheetViews>
    <sheetView showGridLines="0" showRowColHeaders="0" workbookViewId="0">
      <selection activeCell="B4" sqref="B4"/>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19">
      <c r="A1" s="43"/>
      <c r="B1" s="109"/>
      <c r="C1" s="43"/>
      <c r="D1" s="43"/>
      <c r="E1" s="43"/>
      <c r="F1" s="43"/>
      <c r="G1" s="43"/>
      <c r="H1" s="43"/>
      <c r="I1" s="43"/>
      <c r="J1" s="43"/>
      <c r="K1" s="43"/>
      <c r="L1" s="43"/>
      <c r="M1" s="43"/>
      <c r="N1" s="43"/>
      <c r="O1" s="43"/>
    </row>
    <row r="2" spans="1:19" ht="12.75" customHeight="1">
      <c r="A2" s="43"/>
      <c r="B2" s="425" t="s">
        <v>194</v>
      </c>
      <c r="C2" s="425"/>
      <c r="D2" s="425"/>
      <c r="E2" s="425"/>
      <c r="F2" s="425"/>
      <c r="G2" s="425"/>
      <c r="H2" s="425"/>
      <c r="I2" s="425"/>
      <c r="J2" s="425"/>
      <c r="K2" s="425"/>
      <c r="L2" s="425"/>
      <c r="M2" s="425"/>
      <c r="N2" s="425"/>
      <c r="O2" s="425"/>
      <c r="P2" s="425"/>
      <c r="Q2" s="425"/>
      <c r="R2" s="425"/>
      <c r="S2" s="425"/>
    </row>
    <row r="3" spans="1:19" ht="17.25" customHeight="1">
      <c r="A3" s="43"/>
      <c r="B3" s="425"/>
      <c r="C3" s="425"/>
      <c r="D3" s="425"/>
      <c r="E3" s="425"/>
      <c r="F3" s="425"/>
      <c r="G3" s="425"/>
      <c r="H3" s="425"/>
      <c r="I3" s="425"/>
      <c r="J3" s="425"/>
      <c r="K3" s="425"/>
      <c r="L3" s="425"/>
      <c r="M3" s="425"/>
      <c r="N3" s="425"/>
      <c r="O3" s="425"/>
      <c r="P3" s="425"/>
      <c r="Q3" s="425"/>
      <c r="R3" s="425"/>
      <c r="S3" s="425"/>
    </row>
    <row r="4" spans="1:19" ht="14.25" customHeight="1">
      <c r="A4" s="10"/>
      <c r="B4" s="110" t="s">
        <v>17</v>
      </c>
      <c r="C4" s="464" t="s">
        <v>277</v>
      </c>
      <c r="D4" s="464"/>
      <c r="E4" s="46"/>
      <c r="F4" s="46"/>
      <c r="G4" s="46"/>
      <c r="H4" s="46"/>
      <c r="I4" s="46"/>
      <c r="J4" s="46"/>
      <c r="K4" s="46"/>
      <c r="L4" s="46"/>
      <c r="M4" s="46"/>
      <c r="N4" s="46"/>
    </row>
    <row r="5" spans="1:19" ht="14.25" customHeight="1">
      <c r="A5" s="43"/>
      <c r="B5" s="40"/>
      <c r="C5" s="20"/>
      <c r="D5" s="428" t="s">
        <v>16</v>
      </c>
      <c r="E5" s="428"/>
      <c r="F5" s="428"/>
      <c r="G5" s="428"/>
      <c r="H5" s="428"/>
      <c r="I5" s="428"/>
      <c r="J5" s="428"/>
      <c r="K5" s="428"/>
      <c r="L5" s="428"/>
      <c r="M5" s="428"/>
      <c r="N5" s="428"/>
      <c r="O5" s="428"/>
      <c r="P5" s="428"/>
    </row>
    <row r="6" spans="1:19" ht="12.75" customHeight="1">
      <c r="A6" s="43"/>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19" s="74" customFormat="1" ht="12.75" customHeight="1">
      <c r="A7" s="10"/>
      <c r="B7" s="8" t="s">
        <v>9</v>
      </c>
      <c r="C7" s="26"/>
      <c r="D7" s="27">
        <v>427</v>
      </c>
      <c r="E7" s="27">
        <v>480</v>
      </c>
      <c r="F7" s="27">
        <v>443</v>
      </c>
      <c r="G7" s="27">
        <v>482</v>
      </c>
      <c r="H7" s="27">
        <v>563</v>
      </c>
      <c r="I7" s="66">
        <v>526</v>
      </c>
      <c r="J7" s="28">
        <v>605</v>
      </c>
      <c r="K7" s="28">
        <v>621</v>
      </c>
      <c r="L7" s="28">
        <v>531</v>
      </c>
      <c r="M7" s="28">
        <v>547</v>
      </c>
      <c r="N7" s="28">
        <v>542</v>
      </c>
      <c r="O7" s="28">
        <v>525</v>
      </c>
      <c r="P7" s="28">
        <v>531</v>
      </c>
      <c r="Q7" s="28">
        <v>600</v>
      </c>
      <c r="R7" s="28">
        <v>460</v>
      </c>
      <c r="S7" s="28">
        <v>480</v>
      </c>
    </row>
    <row r="8" spans="1:19" s="74" customFormat="1" ht="12.75" customHeight="1">
      <c r="A8" s="10"/>
      <c r="B8" s="65" t="s">
        <v>23</v>
      </c>
      <c r="C8" s="42"/>
      <c r="D8" s="66"/>
      <c r="E8" s="66"/>
      <c r="F8" s="66"/>
      <c r="G8" s="66"/>
      <c r="H8" s="66"/>
      <c r="I8" s="66"/>
      <c r="J8" s="67"/>
      <c r="K8" s="67"/>
      <c r="L8" s="67"/>
      <c r="M8" s="67"/>
      <c r="N8" s="67"/>
      <c r="O8" s="67"/>
      <c r="P8" s="67"/>
      <c r="Q8" s="67"/>
      <c r="R8" s="67"/>
      <c r="S8" s="67"/>
    </row>
    <row r="9" spans="1:19" s="74" customFormat="1" ht="12.75" customHeight="1">
      <c r="A9" s="10"/>
      <c r="B9" s="70" t="s">
        <v>71</v>
      </c>
      <c r="C9" s="42"/>
      <c r="D9" s="80">
        <v>6.0889929742388755</v>
      </c>
      <c r="E9" s="80">
        <v>3.9583333333333335</v>
      </c>
      <c r="F9" s="80">
        <v>4.5146726862302486</v>
      </c>
      <c r="G9" s="80">
        <v>3.1120331950207469</v>
      </c>
      <c r="H9" s="80">
        <v>5.6838365896980463</v>
      </c>
      <c r="I9" s="80">
        <v>3.4220532319391634</v>
      </c>
      <c r="J9" s="81">
        <v>4.2975206611570247</v>
      </c>
      <c r="K9" s="81">
        <v>4.1867954911433172</v>
      </c>
      <c r="L9" s="81">
        <v>3.0131826741996233</v>
      </c>
      <c r="M9" s="81">
        <v>3.1078610603290677</v>
      </c>
      <c r="N9" s="81">
        <v>2.5830258302583027</v>
      </c>
      <c r="O9" s="81">
        <v>4.4000000000000004</v>
      </c>
      <c r="P9" s="81">
        <v>2.8248587570621471</v>
      </c>
      <c r="Q9" s="81">
        <v>2.3333333333333335</v>
      </c>
      <c r="R9" s="81">
        <v>3.9130434782608696</v>
      </c>
      <c r="S9" s="81">
        <v>2.0833333333333335</v>
      </c>
    </row>
    <row r="10" spans="1:19" s="74" customFormat="1" ht="12.75" customHeight="1">
      <c r="A10" s="10"/>
      <c r="B10" s="70" t="s">
        <v>72</v>
      </c>
      <c r="C10" s="42"/>
      <c r="D10" s="80">
        <v>9.6018735362997649</v>
      </c>
      <c r="E10" s="80">
        <v>7.083333333333333</v>
      </c>
      <c r="F10" s="80">
        <v>4.966139954853273</v>
      </c>
      <c r="G10" s="80">
        <v>5.394190871369295</v>
      </c>
      <c r="H10" s="80">
        <v>8.5257548845470694</v>
      </c>
      <c r="I10" s="80">
        <v>14.258555133079849</v>
      </c>
      <c r="J10" s="81">
        <v>10.909090909090908</v>
      </c>
      <c r="K10" s="81">
        <v>10.628019323671497</v>
      </c>
      <c r="L10" s="81">
        <v>8.0979284369114879</v>
      </c>
      <c r="M10" s="81">
        <v>6.7641681901279709</v>
      </c>
      <c r="N10" s="81">
        <v>10.701107011070111</v>
      </c>
      <c r="O10" s="81">
        <f>4.8+4.8</f>
        <v>9.6</v>
      </c>
      <c r="P10" s="81">
        <v>11.487758945386064</v>
      </c>
      <c r="Q10" s="81">
        <v>5.666666666666667</v>
      </c>
      <c r="R10" s="81">
        <v>16.086956521739129</v>
      </c>
      <c r="S10" s="81">
        <v>14.583333333333334</v>
      </c>
    </row>
    <row r="11" spans="1:19" s="74" customFormat="1" ht="12.75" customHeight="1">
      <c r="A11" s="10"/>
      <c r="B11" s="70" t="s">
        <v>98</v>
      </c>
      <c r="C11" s="42"/>
      <c r="D11" s="80">
        <v>84.30913348946136</v>
      </c>
      <c r="E11" s="80">
        <v>88.958333333333329</v>
      </c>
      <c r="F11" s="80">
        <v>90.519187358916483</v>
      </c>
      <c r="G11" s="80">
        <v>91.493775933609953</v>
      </c>
      <c r="H11" s="80">
        <v>85.790408525754884</v>
      </c>
      <c r="I11" s="80">
        <v>82.319391634980988</v>
      </c>
      <c r="J11" s="81">
        <v>84.793388429752071</v>
      </c>
      <c r="K11" s="81">
        <v>85.18518518518519</v>
      </c>
      <c r="L11" s="81">
        <v>88.888888888888886</v>
      </c>
      <c r="M11" s="81">
        <v>90.127970749542968</v>
      </c>
      <c r="N11" s="81">
        <v>86.715867158671585</v>
      </c>
      <c r="O11" s="81">
        <f>100-O10-O9</f>
        <v>86</v>
      </c>
      <c r="P11" s="81">
        <v>85.687382297551792</v>
      </c>
      <c r="Q11" s="81">
        <v>92</v>
      </c>
      <c r="R11" s="81">
        <v>80</v>
      </c>
      <c r="S11" s="81">
        <v>83.333333333333329</v>
      </c>
    </row>
    <row r="12" spans="1:19" s="75" customFormat="1" ht="12.75" customHeight="1">
      <c r="A12" s="18"/>
      <c r="B12" s="6" t="s">
        <v>15</v>
      </c>
      <c r="C12" s="11"/>
      <c r="D12" s="75">
        <v>34.799999999999997</v>
      </c>
      <c r="E12" s="29">
        <v>37.818204738305901</v>
      </c>
      <c r="F12" s="29">
        <v>34.216579361609767</v>
      </c>
      <c r="G12" s="29">
        <v>36.083462095895172</v>
      </c>
      <c r="H12" s="29">
        <v>41.085713701903082</v>
      </c>
      <c r="I12" s="29">
        <v>37.784180496323224</v>
      </c>
      <c r="J12" s="29">
        <v>42.423124740114538</v>
      </c>
      <c r="K12" s="30">
        <v>42.930619694162544</v>
      </c>
      <c r="L12" s="30">
        <v>36.320631144496602</v>
      </c>
      <c r="M12" s="30">
        <v>37.20913780237526</v>
      </c>
      <c r="N12" s="30">
        <v>36.759494563731941</v>
      </c>
      <c r="O12" s="30">
        <f>+O7*100000/Poblacs!J46</f>
        <v>35.664573665686397</v>
      </c>
      <c r="P12" s="30">
        <f>+P7*100000/Poblacs!K46</f>
        <v>36.200810189130486</v>
      </c>
      <c r="Q12" s="30">
        <f>+Q7*100000/Poblacs!L46</f>
        <v>40.891767669332808</v>
      </c>
      <c r="R12" s="30">
        <f>+R7*100000/Poblacs!M46</f>
        <v>31.402596994771468</v>
      </c>
      <c r="S12" s="30">
        <f>+S7*100000/Poblacs!N46</f>
        <v>32.64699821053641</v>
      </c>
    </row>
    <row r="13" spans="1:19" s="75" customFormat="1" ht="12.75" customHeight="1">
      <c r="A13" s="11"/>
      <c r="B13" s="6" t="s">
        <v>37</v>
      </c>
      <c r="C13" s="11"/>
      <c r="D13" s="31">
        <v>1.2318501170960188</v>
      </c>
      <c r="E13" s="31">
        <v>1.2375</v>
      </c>
      <c r="F13" s="31">
        <v>1.2776523702031604</v>
      </c>
      <c r="G13" s="31">
        <v>1.2883817427385893</v>
      </c>
      <c r="H13" s="31">
        <v>1.2238010657193605</v>
      </c>
      <c r="I13" s="31">
        <v>1.188212927756654</v>
      </c>
      <c r="J13" s="32">
        <v>1.2165289256198346</v>
      </c>
      <c r="K13" s="32">
        <v>1.2447665056360708</v>
      </c>
      <c r="L13" s="32">
        <v>1.2429378531073447</v>
      </c>
      <c r="M13" s="32">
        <v>1.1937842778793419</v>
      </c>
      <c r="N13" s="32">
        <v>1.2527675276752768</v>
      </c>
      <c r="O13" s="32">
        <v>1.2</v>
      </c>
      <c r="P13" s="32">
        <v>1.2410546139359699</v>
      </c>
      <c r="Q13" s="32">
        <v>1.18</v>
      </c>
      <c r="R13" s="32">
        <v>1.2260869565217392</v>
      </c>
      <c r="S13" s="32">
        <v>1.1499999999999999</v>
      </c>
    </row>
    <row r="14" spans="1:19" s="75" customFormat="1" ht="12.75" customHeight="1">
      <c r="A14" s="11"/>
      <c r="B14" s="6" t="s">
        <v>2</v>
      </c>
      <c r="C14" s="11"/>
      <c r="D14" s="29">
        <v>74.238875878220142</v>
      </c>
      <c r="E14" s="29">
        <v>74.375</v>
      </c>
      <c r="F14" s="29">
        <v>75.169300225733636</v>
      </c>
      <c r="G14" s="29">
        <v>76.14107883817428</v>
      </c>
      <c r="H14" s="29">
        <v>76.376554174067493</v>
      </c>
      <c r="I14" s="29">
        <v>75.475285171102655</v>
      </c>
      <c r="J14" s="30">
        <v>73.719008264462815</v>
      </c>
      <c r="K14" s="30">
        <v>77.61674718196457</v>
      </c>
      <c r="L14" s="30">
        <v>75.517890772128055</v>
      </c>
      <c r="M14" s="30">
        <v>78.244972577696529</v>
      </c>
      <c r="N14" s="30">
        <v>79.151291512915122</v>
      </c>
      <c r="O14" s="30">
        <v>72.8</v>
      </c>
      <c r="P14" s="30">
        <v>77.401129943502823</v>
      </c>
      <c r="Q14" s="30">
        <v>69.666666666666671</v>
      </c>
      <c r="R14" s="30">
        <v>79.130434782608688</v>
      </c>
      <c r="S14" s="30">
        <v>77.916666666666671</v>
      </c>
    </row>
    <row r="15" spans="1:19" s="76" customFormat="1" ht="12.75" customHeight="1">
      <c r="A15" s="11"/>
      <c r="B15" s="6" t="s">
        <v>5</v>
      </c>
      <c r="C15" s="58"/>
      <c r="D15" s="59">
        <v>93.911007025761123</v>
      </c>
      <c r="E15" s="59">
        <v>93.125</v>
      </c>
      <c r="F15" s="59">
        <v>91.647855530474047</v>
      </c>
      <c r="G15" s="59">
        <v>93.15352697095436</v>
      </c>
      <c r="H15" s="59">
        <v>94.316163410301954</v>
      </c>
      <c r="I15" s="59">
        <v>92.775665399239543</v>
      </c>
      <c r="J15" s="68">
        <v>93.719008264462815</v>
      </c>
      <c r="K15" s="68">
        <v>93.397745571658618</v>
      </c>
      <c r="L15" s="68">
        <v>89.642184557438796</v>
      </c>
      <c r="M15" s="68">
        <v>91.042047531992694</v>
      </c>
      <c r="N15" s="68">
        <v>90.774907749077485</v>
      </c>
      <c r="O15" s="68">
        <v>89.87341772151899</v>
      </c>
      <c r="P15" s="68">
        <v>90.960451977401135</v>
      </c>
      <c r="Q15" s="68">
        <v>88.333333333333329</v>
      </c>
      <c r="R15" s="68">
        <v>89.130434782608702</v>
      </c>
      <c r="S15" s="68">
        <v>90</v>
      </c>
    </row>
    <row r="16" spans="1:19" s="75" customFormat="1" ht="12.75" customHeight="1">
      <c r="A16" s="58"/>
      <c r="B16" s="7" t="s">
        <v>8</v>
      </c>
      <c r="C16" s="33"/>
      <c r="D16" s="34">
        <v>64.210772833723667</v>
      </c>
      <c r="E16" s="34">
        <v>64.633333333333297</v>
      </c>
      <c r="F16" s="34">
        <v>65.437923250564324</v>
      </c>
      <c r="G16" s="34">
        <v>64.612033195020771</v>
      </c>
      <c r="H16" s="34">
        <v>64.808170515097615</v>
      </c>
      <c r="I16" s="34">
        <v>65.865019011406815</v>
      </c>
      <c r="J16" s="35">
        <v>65.223140495867852</v>
      </c>
      <c r="K16" s="35">
        <v>64.774557165861694</v>
      </c>
      <c r="L16" s="35">
        <v>66.370998116760902</v>
      </c>
      <c r="M16" s="35">
        <v>65.592321755027442</v>
      </c>
      <c r="N16" s="35">
        <v>64.887453874538778</v>
      </c>
      <c r="O16" s="35">
        <v>65.854430379746745</v>
      </c>
      <c r="P16" s="35">
        <v>65.94350282485874</v>
      </c>
      <c r="Q16" s="35">
        <v>66.970000000000027</v>
      </c>
      <c r="R16" s="35">
        <v>66.304347826086968</v>
      </c>
      <c r="S16" s="35">
        <v>65.350000000000009</v>
      </c>
    </row>
    <row r="17" spans="1:19" s="75" customFormat="1" ht="12.75" customHeight="1">
      <c r="A17" s="11"/>
      <c r="B17" s="8" t="s">
        <v>6</v>
      </c>
      <c r="C17" s="36"/>
      <c r="D17" s="37">
        <v>0</v>
      </c>
      <c r="E17" s="37">
        <v>0</v>
      </c>
      <c r="F17" s="37">
        <v>0</v>
      </c>
      <c r="G17" s="37">
        <v>0</v>
      </c>
      <c r="H17" s="37">
        <v>0</v>
      </c>
      <c r="I17" s="37">
        <v>0</v>
      </c>
      <c r="J17" s="37">
        <v>0</v>
      </c>
      <c r="K17" s="37">
        <v>0</v>
      </c>
      <c r="L17" s="37">
        <v>0</v>
      </c>
      <c r="M17" s="37">
        <v>0</v>
      </c>
      <c r="N17" s="37">
        <v>0</v>
      </c>
      <c r="O17" s="37">
        <v>0</v>
      </c>
      <c r="P17" s="37">
        <v>0</v>
      </c>
      <c r="Q17" s="37">
        <v>0</v>
      </c>
      <c r="R17" s="37">
        <v>30</v>
      </c>
      <c r="S17" s="37">
        <v>22.5</v>
      </c>
    </row>
    <row r="18" spans="1:19" s="75" customFormat="1" ht="12.75" customHeight="1">
      <c r="A18" s="11"/>
      <c r="B18" s="6" t="s">
        <v>1</v>
      </c>
      <c r="C18" s="11"/>
      <c r="D18" s="29">
        <v>4.9555035128805542</v>
      </c>
      <c r="E18" s="29">
        <v>5.875</v>
      </c>
      <c r="F18" s="29">
        <v>5.4762979683972901</v>
      </c>
      <c r="G18" s="29">
        <v>3.8941908713692954</v>
      </c>
      <c r="H18" s="29">
        <v>4.3268206039076338</v>
      </c>
      <c r="I18" s="29">
        <v>3.6368821292775699</v>
      </c>
      <c r="J18" s="30">
        <v>4.4132231404958704</v>
      </c>
      <c r="K18" s="30">
        <v>4.1175523349436434</v>
      </c>
      <c r="L18" s="30">
        <v>3.5423728813559321</v>
      </c>
      <c r="M18" s="30">
        <v>4.0511882998171842</v>
      </c>
      <c r="N18" s="30">
        <v>3.9464944649446565</v>
      </c>
      <c r="O18" s="30">
        <v>3.586497890295357</v>
      </c>
      <c r="P18" s="30">
        <v>3.3954802259887011</v>
      </c>
      <c r="Q18" s="30">
        <v>3.160000000000001</v>
      </c>
      <c r="R18" s="30">
        <v>2.7217391304347842</v>
      </c>
      <c r="S18" s="30">
        <v>2.5500000000000025</v>
      </c>
    </row>
    <row r="19" spans="1:19" s="75" customFormat="1" ht="12.75" customHeight="1">
      <c r="A19" s="11"/>
      <c r="B19" s="6" t="s">
        <v>3</v>
      </c>
      <c r="C19" s="11"/>
      <c r="D19" s="29">
        <v>3.9812646370023419</v>
      </c>
      <c r="E19" s="29">
        <v>4.375</v>
      </c>
      <c r="F19" s="29">
        <v>4.5146726862302486</v>
      </c>
      <c r="G19" s="29">
        <v>2.0746887966804981</v>
      </c>
      <c r="H19" s="29">
        <v>1.4209591474245116</v>
      </c>
      <c r="I19" s="34">
        <v>0.95057034220532322</v>
      </c>
      <c r="J19" s="30">
        <v>1.9834710743801653</v>
      </c>
      <c r="K19" s="30">
        <v>1.6103059581320451</v>
      </c>
      <c r="L19" s="30">
        <v>2.0715630885122409</v>
      </c>
      <c r="M19" s="30">
        <v>2.9250457038391224</v>
      </c>
      <c r="N19" s="30">
        <v>2.5830258302583027</v>
      </c>
      <c r="O19" s="30">
        <v>2.5</v>
      </c>
      <c r="P19" s="30">
        <v>1.3182674199623352</v>
      </c>
      <c r="Q19" s="30">
        <v>1.3333333333333333</v>
      </c>
      <c r="R19" s="30">
        <v>1.3043478260869565</v>
      </c>
      <c r="S19" s="30">
        <v>1.6666666666666667</v>
      </c>
    </row>
    <row r="20" spans="1:19" s="75" customFormat="1" ht="12.75" customHeight="1">
      <c r="A20" s="11"/>
      <c r="B20" s="8" t="s">
        <v>39</v>
      </c>
      <c r="C20" s="36"/>
      <c r="D20" s="37">
        <v>59.953161592505857</v>
      </c>
      <c r="E20" s="37">
        <v>60</v>
      </c>
      <c r="F20" s="37">
        <v>83.521444695259589</v>
      </c>
      <c r="G20" s="37">
        <v>84.439834024896271</v>
      </c>
      <c r="H20" s="37">
        <v>83.658969804618124</v>
      </c>
      <c r="I20" s="29">
        <v>81.558935361216726</v>
      </c>
      <c r="J20" s="38">
        <v>84.132231404958674</v>
      </c>
      <c r="K20" s="38">
        <v>90.177133655394528</v>
      </c>
      <c r="L20" s="38">
        <v>89.830508474576277</v>
      </c>
      <c r="M20" s="38">
        <v>86.471663619744064</v>
      </c>
      <c r="N20" s="38">
        <v>85.424354243542439</v>
      </c>
      <c r="O20" s="38">
        <v>86.286919831223628</v>
      </c>
      <c r="P20" s="38">
        <v>87.947269303201509</v>
      </c>
      <c r="Q20" s="38">
        <v>85</v>
      </c>
      <c r="R20" s="38">
        <v>80.434782608695656</v>
      </c>
      <c r="S20" s="38">
        <v>87.916666666666671</v>
      </c>
    </row>
    <row r="21" spans="1:19" s="75" customFormat="1" ht="12.75" customHeight="1">
      <c r="A21" s="11"/>
      <c r="B21" s="6" t="s">
        <v>40</v>
      </c>
      <c r="C21" s="11"/>
      <c r="D21" s="29">
        <v>21.545667447306791</v>
      </c>
      <c r="E21" s="29">
        <v>23.125</v>
      </c>
      <c r="F21" s="29">
        <v>22.34762979683973</v>
      </c>
      <c r="G21" s="29">
        <v>18.879668049792532</v>
      </c>
      <c r="H21" s="29">
        <v>25.75488454706927</v>
      </c>
      <c r="I21" s="29">
        <v>28.897338403041825</v>
      </c>
      <c r="J21" s="30">
        <v>35.041322314049587</v>
      </c>
      <c r="K21" s="30">
        <v>33.655394524959739</v>
      </c>
      <c r="L21" s="30">
        <v>26.365348399246706</v>
      </c>
      <c r="M21" s="29">
        <v>30.164533820840951</v>
      </c>
      <c r="N21" s="29">
        <v>31.180811808118083</v>
      </c>
      <c r="O21" s="29">
        <v>26.9</v>
      </c>
      <c r="P21" s="29">
        <v>26.55367231638418</v>
      </c>
      <c r="Q21" s="29">
        <v>27.333333333333332</v>
      </c>
      <c r="R21" s="298">
        <v>13.913043478260869</v>
      </c>
      <c r="S21" s="298">
        <v>12.083333333333334</v>
      </c>
    </row>
    <row r="22" spans="1:19" s="75" customFormat="1" ht="12.75" customHeight="1">
      <c r="A22" s="11"/>
      <c r="B22" s="6" t="s">
        <v>7</v>
      </c>
      <c r="C22" s="11"/>
      <c r="D22" s="29">
        <v>0</v>
      </c>
      <c r="E22" s="29">
        <v>0</v>
      </c>
      <c r="F22" s="29">
        <v>0.22573363431151242</v>
      </c>
      <c r="G22" s="29">
        <v>0</v>
      </c>
      <c r="H22" s="29">
        <v>0.17761989342806395</v>
      </c>
      <c r="I22" s="29">
        <v>0</v>
      </c>
      <c r="J22" s="30">
        <v>0</v>
      </c>
      <c r="K22" s="30">
        <v>0</v>
      </c>
      <c r="L22" s="30">
        <v>0</v>
      </c>
      <c r="M22" s="29">
        <v>0</v>
      </c>
      <c r="N22" s="29">
        <v>0</v>
      </c>
      <c r="O22" s="29">
        <v>0.2</v>
      </c>
      <c r="P22" s="29">
        <v>0.18832391713747645</v>
      </c>
      <c r="Q22" s="29">
        <v>0</v>
      </c>
      <c r="R22" s="314">
        <v>0</v>
      </c>
      <c r="S22" s="314">
        <v>0.41666666666666669</v>
      </c>
    </row>
    <row r="23" spans="1:19" s="75" customFormat="1" ht="12.75" customHeight="1">
      <c r="A23" s="11"/>
      <c r="B23" s="6" t="s">
        <v>41</v>
      </c>
      <c r="C23" s="11"/>
      <c r="D23" s="29">
        <v>0.46838407494145201</v>
      </c>
      <c r="E23" s="29">
        <v>0.625</v>
      </c>
      <c r="F23" s="29">
        <v>0.22573363431151242</v>
      </c>
      <c r="G23" s="29">
        <v>0.62240663900414939</v>
      </c>
      <c r="H23" s="29">
        <v>0.71047957371225579</v>
      </c>
      <c r="I23" s="29">
        <v>1.1406844106463878</v>
      </c>
      <c r="J23" s="30">
        <v>1.3223140495867769</v>
      </c>
      <c r="K23" s="30">
        <v>1.4492753623188406</v>
      </c>
      <c r="L23" s="30">
        <v>1.8832391713747645</v>
      </c>
      <c r="M23" s="29">
        <v>2.1937842778793417</v>
      </c>
      <c r="N23" s="29">
        <v>1.6605166051660516</v>
      </c>
      <c r="O23" s="29">
        <v>1.1194029850746268</v>
      </c>
      <c r="P23" s="29">
        <v>0.37664783427495291</v>
      </c>
      <c r="Q23" s="29">
        <v>1.3333333333333333</v>
      </c>
      <c r="R23" s="314">
        <v>1.3043478260869565</v>
      </c>
      <c r="S23" s="314">
        <v>4.166666666666667</v>
      </c>
    </row>
    <row r="24" spans="1:19" s="75" customFormat="1" ht="12.75" customHeight="1">
      <c r="A24" s="11"/>
      <c r="B24" s="7" t="s">
        <v>42</v>
      </c>
      <c r="C24" s="33"/>
      <c r="D24" s="34">
        <v>1.873536299765808</v>
      </c>
      <c r="E24" s="34">
        <v>1.4583333333333333</v>
      </c>
      <c r="F24" s="34">
        <v>6.5462753950338604</v>
      </c>
      <c r="G24" s="34">
        <v>6.6390041493775938</v>
      </c>
      <c r="H24" s="34">
        <v>6.0390763765541742</v>
      </c>
      <c r="I24" s="34">
        <v>8.1749049429657799</v>
      </c>
      <c r="J24" s="35">
        <v>2.6446280991735538</v>
      </c>
      <c r="K24" s="35">
        <v>4.3478260869565215</v>
      </c>
      <c r="L24" s="35">
        <v>6.5913370998116765</v>
      </c>
      <c r="M24" s="34">
        <v>6.9469835466179157</v>
      </c>
      <c r="N24" s="34">
        <v>6.8265682656826572</v>
      </c>
      <c r="O24" s="34">
        <v>7.2</v>
      </c>
      <c r="P24" s="34">
        <v>6.5913370998116765</v>
      </c>
      <c r="Q24" s="34">
        <v>7.333333333333333</v>
      </c>
      <c r="R24" s="34">
        <v>5.6521739130434785</v>
      </c>
      <c r="S24" s="34">
        <v>3.3333333333333335</v>
      </c>
    </row>
    <row r="25" spans="1:19" s="75" customFormat="1" ht="12.75" customHeight="1">
      <c r="A25" s="11"/>
      <c r="B25" s="8" t="s">
        <v>4</v>
      </c>
      <c r="C25" s="11"/>
      <c r="D25" s="29">
        <v>0</v>
      </c>
      <c r="E25" s="29">
        <v>0.41666666666666669</v>
      </c>
      <c r="F25" s="29">
        <v>0</v>
      </c>
      <c r="G25" s="29">
        <v>0</v>
      </c>
      <c r="H25" s="29">
        <v>0.17761989342806395</v>
      </c>
      <c r="I25" s="29">
        <v>0.38022813688212925</v>
      </c>
      <c r="J25" s="30">
        <v>0.82644628099173556</v>
      </c>
      <c r="K25" s="30">
        <v>0.322061191626409</v>
      </c>
      <c r="L25" s="30">
        <v>0.37664783427495291</v>
      </c>
      <c r="M25" s="29">
        <v>0</v>
      </c>
      <c r="N25" s="29">
        <v>1.2915129151291513</v>
      </c>
      <c r="O25" s="29">
        <v>1.4767932489451476</v>
      </c>
      <c r="P25" s="29">
        <v>1.5065913370998116</v>
      </c>
      <c r="Q25" s="29">
        <v>0.33333333333333331</v>
      </c>
      <c r="R25" s="29">
        <v>0</v>
      </c>
      <c r="S25" s="29">
        <v>0.83333333333333337</v>
      </c>
    </row>
    <row r="26" spans="1:19" s="75" customFormat="1" ht="12.75" customHeight="1">
      <c r="A26" s="11"/>
      <c r="B26" s="14" t="s">
        <v>43</v>
      </c>
      <c r="C26" s="11"/>
      <c r="D26" s="29">
        <v>36.065573770491802</v>
      </c>
      <c r="E26" s="29">
        <v>36.666666666666664</v>
      </c>
      <c r="F26" s="29">
        <v>49.209932279909708</v>
      </c>
      <c r="G26" s="29">
        <v>52.904564315352694</v>
      </c>
      <c r="H26" s="29">
        <v>55.417406749555951</v>
      </c>
      <c r="I26" s="29">
        <v>60.266159695817493</v>
      </c>
      <c r="J26" s="30">
        <v>61.487603305785122</v>
      </c>
      <c r="K26" s="30">
        <v>66.183574879227052</v>
      </c>
      <c r="L26" s="30">
        <v>64.030131826741993</v>
      </c>
      <c r="M26" s="29">
        <v>57.952468007312618</v>
      </c>
      <c r="N26" s="29">
        <v>65.867158671586722</v>
      </c>
      <c r="O26" s="29">
        <v>60.548523206751057</v>
      </c>
      <c r="P26" s="29">
        <v>62.146892655367232</v>
      </c>
      <c r="Q26" s="29">
        <v>62.333333333333336</v>
      </c>
      <c r="R26" s="29">
        <v>60.869565217391305</v>
      </c>
      <c r="S26" s="29">
        <v>58.75</v>
      </c>
    </row>
    <row r="27" spans="1:19" s="75" customFormat="1" ht="12.75" customHeight="1">
      <c r="A27" s="11"/>
      <c r="B27" s="15" t="s">
        <v>65</v>
      </c>
      <c r="C27" s="33"/>
      <c r="D27" s="34">
        <v>36.065573770491802</v>
      </c>
      <c r="E27" s="34">
        <v>36.875</v>
      </c>
      <c r="F27" s="34">
        <v>49.209932279909708</v>
      </c>
      <c r="G27" s="34">
        <v>52.904564315352694</v>
      </c>
      <c r="H27" s="34">
        <v>55.417406749555951</v>
      </c>
      <c r="I27" s="34">
        <v>60.266159695817493</v>
      </c>
      <c r="J27" s="35">
        <v>61.652892561983471</v>
      </c>
      <c r="K27" s="35">
        <v>66.344605475040254</v>
      </c>
      <c r="L27" s="35">
        <v>64.030131826741993</v>
      </c>
      <c r="M27" s="34">
        <v>57.952468007312618</v>
      </c>
      <c r="N27" s="34">
        <v>66.051660516605168</v>
      </c>
      <c r="O27" s="34">
        <v>62.7</v>
      </c>
      <c r="P27" s="34">
        <v>62.900188323917135</v>
      </c>
      <c r="Q27" s="34">
        <v>62.666666666666664</v>
      </c>
      <c r="R27" s="34">
        <v>60.869565217391305</v>
      </c>
      <c r="S27" s="34">
        <v>58.75</v>
      </c>
    </row>
    <row r="28" spans="1:19" s="75" customFormat="1" ht="12.75" customHeight="1">
      <c r="A28" s="11"/>
      <c r="B28" s="16" t="s">
        <v>44</v>
      </c>
      <c r="C28" s="11"/>
      <c r="D28" s="29">
        <v>35.831381733021075</v>
      </c>
      <c r="E28" s="29">
        <v>36.666666666666664</v>
      </c>
      <c r="F28" s="29">
        <v>49.209932279909708</v>
      </c>
      <c r="G28" s="29">
        <v>52.904564315352694</v>
      </c>
      <c r="H28" s="29">
        <v>55.417406749555951</v>
      </c>
      <c r="I28" s="29">
        <v>60.076045627376423</v>
      </c>
      <c r="J28" s="30">
        <v>56.363636363636367</v>
      </c>
      <c r="K28" s="30">
        <v>62.318840579710148</v>
      </c>
      <c r="L28" s="30">
        <v>59.887005649717516</v>
      </c>
      <c r="M28" s="29">
        <v>54.6617915904936</v>
      </c>
      <c r="N28" s="29">
        <v>61.070110701107012</v>
      </c>
      <c r="O28" s="29">
        <v>57.7</v>
      </c>
      <c r="P28" s="29">
        <v>58.380414312617702</v>
      </c>
      <c r="Q28" s="29">
        <v>59</v>
      </c>
      <c r="R28" s="29">
        <v>59.130434782608695</v>
      </c>
      <c r="S28" s="29">
        <v>53.75</v>
      </c>
    </row>
    <row r="29" spans="1:19" s="75" customFormat="1" ht="12.75" customHeight="1">
      <c r="A29" s="11"/>
      <c r="B29" s="6" t="s">
        <v>150</v>
      </c>
      <c r="C29" s="11"/>
      <c r="D29" s="29">
        <v>100</v>
      </c>
      <c r="E29" s="29">
        <v>100</v>
      </c>
      <c r="F29" s="29">
        <v>94.036697247706414</v>
      </c>
      <c r="G29" s="29">
        <v>99.215686274509807</v>
      </c>
      <c r="H29" s="29">
        <v>93.269230769230774</v>
      </c>
      <c r="I29" s="29">
        <v>80.696202531645582</v>
      </c>
      <c r="J29" s="30">
        <v>49.560117302052781</v>
      </c>
      <c r="K29" s="30">
        <v>46.511627906976742</v>
      </c>
      <c r="L29" s="30">
        <v>35.849056603773576</v>
      </c>
      <c r="M29" s="29">
        <v>33.110367892976591</v>
      </c>
      <c r="N29" s="29">
        <v>32.326283987915403</v>
      </c>
      <c r="O29" s="29">
        <v>30.363036303630363</v>
      </c>
      <c r="P29" s="29">
        <v>18.731988472622479</v>
      </c>
      <c r="Q29" s="291"/>
      <c r="R29" s="291"/>
      <c r="S29" s="291"/>
    </row>
    <row r="30" spans="1:19" s="75" customFormat="1" ht="12.75" customHeight="1">
      <c r="A30" s="11"/>
      <c r="B30" s="7" t="s">
        <v>151</v>
      </c>
      <c r="C30" s="33"/>
      <c r="D30" s="34">
        <v>0</v>
      </c>
      <c r="E30" s="34">
        <v>0</v>
      </c>
      <c r="F30" s="34">
        <v>6.4220183486238529</v>
      </c>
      <c r="G30" s="34">
        <v>0.78431372549019618</v>
      </c>
      <c r="H30" s="34">
        <v>8.0128205128205128</v>
      </c>
      <c r="I30" s="34">
        <v>25.632911392405063</v>
      </c>
      <c r="J30" s="35">
        <v>61.29032258064516</v>
      </c>
      <c r="K30" s="35">
        <v>64.857881136950894</v>
      </c>
      <c r="L30" s="35">
        <v>73.899371069182379</v>
      </c>
      <c r="M30" s="34">
        <v>72.240802675585286</v>
      </c>
      <c r="N30" s="34">
        <v>76.13293051359517</v>
      </c>
      <c r="O30" s="34">
        <v>72.937293729372939</v>
      </c>
      <c r="P30" s="34">
        <v>84.149855907780974</v>
      </c>
      <c r="Q30" s="292"/>
      <c r="R30" s="292"/>
      <c r="S30" s="292"/>
    </row>
    <row r="31" spans="1:19" s="75" customFormat="1" ht="12.75" customHeight="1">
      <c r="A31" s="11"/>
      <c r="B31" s="6" t="s">
        <v>47</v>
      </c>
      <c r="C31" s="11"/>
      <c r="D31" s="29">
        <v>13.583138173302109</v>
      </c>
      <c r="E31" s="29">
        <v>15.208333333333334</v>
      </c>
      <c r="F31" s="29">
        <v>10.835214446952596</v>
      </c>
      <c r="G31" s="29">
        <v>9.5435684647302903</v>
      </c>
      <c r="H31" s="29">
        <v>9.769094138543517</v>
      </c>
      <c r="I31" s="29">
        <v>9.6958174904942958</v>
      </c>
      <c r="J31" s="30">
        <v>10.082644628099173</v>
      </c>
      <c r="K31" s="30">
        <v>6.2801932367149762</v>
      </c>
      <c r="L31" s="30">
        <v>5.6497175141242941</v>
      </c>
      <c r="M31" s="29">
        <v>9.506398537477148</v>
      </c>
      <c r="N31" s="29">
        <v>9.7785977859778601</v>
      </c>
      <c r="O31" s="29">
        <v>8.4</v>
      </c>
      <c r="P31" s="29">
        <v>8.4745762711864412</v>
      </c>
      <c r="Q31" s="29">
        <v>9.6666666666666661</v>
      </c>
      <c r="R31" s="29">
        <v>9.1304347826086953</v>
      </c>
      <c r="S31" s="29">
        <v>6.666666666666667</v>
      </c>
    </row>
    <row r="32" spans="1:19" s="75" customFormat="1" ht="12.75" customHeight="1">
      <c r="A32" s="11"/>
      <c r="B32" s="60" t="s">
        <v>45</v>
      </c>
      <c r="C32" s="61"/>
      <c r="D32" s="62">
        <v>49.180327868852459</v>
      </c>
      <c r="E32" s="62">
        <v>50.833333333333336</v>
      </c>
      <c r="F32" s="62">
        <v>59.819413092550789</v>
      </c>
      <c r="G32" s="62">
        <v>62.033195020746888</v>
      </c>
      <c r="H32" s="62">
        <v>64.831261101243342</v>
      </c>
      <c r="I32" s="69">
        <v>69.771863117870723</v>
      </c>
      <c r="J32" s="69">
        <v>71.404958677685954</v>
      </c>
      <c r="K32" s="69">
        <v>72.302737520128829</v>
      </c>
      <c r="L32" s="69">
        <v>69.491525423728817</v>
      </c>
      <c r="M32" s="62">
        <v>66.910420475319924</v>
      </c>
      <c r="N32" s="62">
        <v>75.461254612546128</v>
      </c>
      <c r="O32" s="62">
        <v>71</v>
      </c>
      <c r="P32" s="62">
        <v>70.998116760828623</v>
      </c>
      <c r="Q32" s="62">
        <v>71.333333333333329</v>
      </c>
      <c r="R32" s="62">
        <v>70</v>
      </c>
      <c r="S32" s="62">
        <v>65.416666666666671</v>
      </c>
    </row>
    <row r="33" spans="1:19" s="75" customFormat="1" ht="12.75" customHeight="1">
      <c r="A33" s="11"/>
      <c r="B33" s="15" t="s">
        <v>48</v>
      </c>
      <c r="C33" s="11"/>
      <c r="D33" s="29">
        <v>0.70257611241217799</v>
      </c>
      <c r="E33" s="29">
        <v>1.875</v>
      </c>
      <c r="F33" s="29">
        <v>0.90293453724604966</v>
      </c>
      <c r="G33" s="29">
        <v>1.4522821576763485</v>
      </c>
      <c r="H33" s="29">
        <v>0</v>
      </c>
      <c r="I33" s="29">
        <v>1.7110266159695817</v>
      </c>
      <c r="J33" s="38">
        <v>0.82644628099173556</v>
      </c>
      <c r="K33" s="30">
        <v>0.96618357487922701</v>
      </c>
      <c r="L33" s="30">
        <v>0</v>
      </c>
      <c r="M33" s="29">
        <v>1.8281535648994516</v>
      </c>
      <c r="N33" s="29">
        <v>1.2915129151291513</v>
      </c>
      <c r="O33" s="29">
        <v>1.3</v>
      </c>
      <c r="P33" s="29">
        <v>0.18832391713747645</v>
      </c>
      <c r="Q33" s="29">
        <v>2</v>
      </c>
      <c r="R33" s="29">
        <v>1.3043478260869565</v>
      </c>
      <c r="S33" s="29">
        <v>1.6666666666666667</v>
      </c>
    </row>
    <row r="34" spans="1:19" s="75" customFormat="1" ht="12.75" customHeight="1">
      <c r="A34" s="11"/>
      <c r="B34" s="17" t="s">
        <v>49</v>
      </c>
      <c r="C34" s="33"/>
      <c r="D34" s="34">
        <v>7.4941451990632322</v>
      </c>
      <c r="E34" s="34">
        <v>13.333333333333334</v>
      </c>
      <c r="F34" s="34">
        <v>10.835214446952596</v>
      </c>
      <c r="G34" s="34">
        <v>8.7136929460580905</v>
      </c>
      <c r="H34" s="34">
        <v>4.4404973357015987</v>
      </c>
      <c r="I34" s="34">
        <v>8.5551330798479093</v>
      </c>
      <c r="J34" s="35">
        <v>7.4380165289256199</v>
      </c>
      <c r="K34" s="35">
        <v>6.119162640901771</v>
      </c>
      <c r="L34" s="35">
        <v>5.6497175141242941</v>
      </c>
      <c r="M34" s="34">
        <v>9.506398537477148</v>
      </c>
      <c r="N34" s="34">
        <v>8.4870848708487081</v>
      </c>
      <c r="O34" s="34">
        <v>7.3839662447257384</v>
      </c>
      <c r="P34" s="34">
        <v>6.4030131826741998</v>
      </c>
      <c r="Q34" s="34">
        <v>7.666666666666667</v>
      </c>
      <c r="R34" s="34">
        <v>8.695652173913043</v>
      </c>
      <c r="S34" s="34">
        <v>6.666666666666667</v>
      </c>
    </row>
    <row r="35" spans="1:19" s="75" customFormat="1" ht="12.75" customHeight="1">
      <c r="A35" s="11"/>
      <c r="B35" s="6" t="s">
        <v>145</v>
      </c>
      <c r="C35" s="11"/>
      <c r="D35" s="29">
        <v>7.5609756097560972</v>
      </c>
      <c r="E35" s="29">
        <v>9.3681917211328969</v>
      </c>
      <c r="F35" s="29">
        <v>5.9101654846335698</v>
      </c>
      <c r="G35" s="29">
        <v>6.5677966101694913</v>
      </c>
      <c r="H35" s="29">
        <v>5.5855855855855854</v>
      </c>
      <c r="I35" s="29">
        <v>9.4049904030710181</v>
      </c>
      <c r="J35" s="30">
        <v>5.7335581787521077</v>
      </c>
      <c r="K35" s="30">
        <v>5.8919803600654665</v>
      </c>
      <c r="L35" s="30">
        <v>3.8461538461538463</v>
      </c>
      <c r="M35" s="30">
        <v>4.7080979284369118</v>
      </c>
      <c r="N35" s="30">
        <v>3.4090909090909092</v>
      </c>
      <c r="O35" s="30">
        <v>3.3</v>
      </c>
      <c r="P35" s="30">
        <v>3.8167938931297711</v>
      </c>
      <c r="Q35" s="30">
        <v>2.7027027027027026</v>
      </c>
      <c r="R35" s="30">
        <v>3.9647577092511015</v>
      </c>
      <c r="S35" s="30">
        <v>2.9661016949152543</v>
      </c>
    </row>
    <row r="36" spans="1:19" s="75" customFormat="1" ht="12.75" customHeight="1">
      <c r="A36" s="11"/>
      <c r="B36" s="7" t="s">
        <v>146</v>
      </c>
      <c r="C36" s="33"/>
      <c r="D36" s="34">
        <v>3.6585365853658538</v>
      </c>
      <c r="E36" s="34">
        <v>1.7429193899782136</v>
      </c>
      <c r="F36" s="34">
        <v>4.9645390070921982</v>
      </c>
      <c r="G36" s="34">
        <v>5.0847457627118642</v>
      </c>
      <c r="H36" s="34">
        <v>4.8648648648648649</v>
      </c>
      <c r="I36" s="34">
        <v>3.2629558541266794</v>
      </c>
      <c r="J36" s="35">
        <v>3.87858347386172</v>
      </c>
      <c r="K36" s="35">
        <v>4.9099836333878883</v>
      </c>
      <c r="L36" s="35">
        <v>5.7692307692307692</v>
      </c>
      <c r="M36" s="35">
        <v>4.7080979284369118</v>
      </c>
      <c r="N36" s="35">
        <v>5.1136363636363633</v>
      </c>
      <c r="O36" s="35">
        <v>3.8759689922480618</v>
      </c>
      <c r="P36" s="35">
        <v>4.4169611307420498</v>
      </c>
      <c r="Q36" s="292"/>
      <c r="R36" s="292"/>
      <c r="S36" s="292"/>
    </row>
    <row r="37" spans="1:19" s="75" customFormat="1" ht="12.75" customHeight="1">
      <c r="A37" s="11"/>
      <c r="B37" s="7" t="s">
        <v>144</v>
      </c>
      <c r="C37" s="39"/>
      <c r="D37" s="125">
        <v>77.985948477751762</v>
      </c>
      <c r="E37" s="125">
        <v>78.333333333333329</v>
      </c>
      <c r="F37" s="125">
        <v>85.553047404063207</v>
      </c>
      <c r="G37" s="125">
        <v>91.286307053941911</v>
      </c>
      <c r="H37" s="125">
        <v>89.34280639431617</v>
      </c>
      <c r="I37" s="130">
        <v>94.106463878326991</v>
      </c>
      <c r="J37" s="126">
        <v>94.049586776859499</v>
      </c>
      <c r="K37" s="126">
        <v>94.363929146537842</v>
      </c>
      <c r="L37" s="126">
        <v>93.408662900188318</v>
      </c>
      <c r="M37" s="125">
        <v>93.967093235831811</v>
      </c>
      <c r="N37" s="125">
        <v>93.173431734317347</v>
      </c>
      <c r="O37" s="130">
        <v>95.147679324894511</v>
      </c>
      <c r="P37" s="130">
        <v>96.233521657250478</v>
      </c>
      <c r="Q37" s="130">
        <v>95.333333333333329</v>
      </c>
      <c r="R37" s="130">
        <v>96.521739130434781</v>
      </c>
      <c r="S37" s="130">
        <v>95.833333333333329</v>
      </c>
    </row>
    <row r="38" spans="1:19" ht="15" customHeight="1">
      <c r="A38" s="43"/>
      <c r="B38" s="422" t="s">
        <v>259</v>
      </c>
      <c r="C38" s="423"/>
      <c r="D38" s="423"/>
      <c r="E38" s="423"/>
      <c r="F38" s="423"/>
      <c r="G38" s="423"/>
      <c r="H38" s="423"/>
      <c r="I38" s="423"/>
      <c r="J38" s="423"/>
      <c r="K38" s="423"/>
      <c r="L38" s="423"/>
      <c r="M38" s="423"/>
      <c r="N38" s="423"/>
      <c r="O38" s="423"/>
      <c r="P38" s="423"/>
      <c r="Q38" s="423"/>
      <c r="R38" s="423"/>
      <c r="S38" s="423"/>
    </row>
    <row r="39" spans="1:19" ht="15" customHeight="1">
      <c r="A39" s="43"/>
      <c r="B39" s="424"/>
      <c r="C39" s="424"/>
      <c r="D39" s="424"/>
      <c r="E39" s="424"/>
      <c r="F39" s="424"/>
      <c r="G39" s="424"/>
      <c r="H39" s="424"/>
      <c r="I39" s="424"/>
      <c r="J39" s="424"/>
      <c r="K39" s="424"/>
      <c r="L39" s="424"/>
      <c r="M39" s="424"/>
      <c r="N39" s="424"/>
      <c r="O39" s="424"/>
      <c r="P39" s="424"/>
      <c r="Q39" s="424"/>
      <c r="R39" s="424"/>
      <c r="S39" s="424"/>
    </row>
    <row r="40" spans="1:19" ht="15" customHeight="1">
      <c r="B40" s="424"/>
      <c r="C40" s="424"/>
      <c r="D40" s="424"/>
      <c r="E40" s="424"/>
      <c r="F40" s="424"/>
      <c r="G40" s="424"/>
      <c r="H40" s="424"/>
      <c r="I40" s="424"/>
      <c r="J40" s="424"/>
      <c r="K40" s="424"/>
      <c r="L40" s="424"/>
      <c r="M40" s="424"/>
      <c r="N40" s="424"/>
      <c r="O40" s="424"/>
      <c r="P40" s="424"/>
      <c r="Q40" s="424"/>
      <c r="R40" s="424"/>
      <c r="S40" s="424"/>
    </row>
    <row r="41" spans="1:19" ht="15" customHeight="1">
      <c r="A41" s="55"/>
      <c r="B41" s="465"/>
      <c r="C41" s="465"/>
      <c r="D41" s="465"/>
      <c r="E41" s="465"/>
      <c r="F41" s="465"/>
      <c r="G41" s="465"/>
      <c r="H41" s="465"/>
      <c r="I41" s="465"/>
      <c r="J41"/>
    </row>
    <row r="42" spans="1:19" ht="12.75" customHeight="1"/>
    <row r="43" spans="1:19" ht="12.75" customHeight="1"/>
    <row r="46" spans="1:19" ht="15" customHeight="1"/>
    <row r="53" ht="15" customHeight="1"/>
    <row r="66" ht="15" customHeight="1"/>
    <row r="67" ht="15" customHeight="1"/>
  </sheetData>
  <mergeCells count="5">
    <mergeCell ref="C4:D4"/>
    <mergeCell ref="D5:P5"/>
    <mergeCell ref="B2:S3"/>
    <mergeCell ref="B38:S40"/>
    <mergeCell ref="B41:I41"/>
  </mergeCells>
  <phoneticPr fontId="2" type="noConversion"/>
  <hyperlinks>
    <hyperlink ref="B4" location="ÍNDICE!A1" display="Índice"/>
    <hyperlink ref="C4:D4" location="IPS!A1" display="Distribución por género"/>
  </hyperlinks>
  <pageMargins left="0.75" right="0.75" top="1" bottom="1" header="0" footer="0"/>
  <pageSetup paperSize="9" orientation="landscape" horizontalDpi="200" verticalDpi="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7"/>
  <sheetViews>
    <sheetView showGridLines="0" showRowColHeaders="0" workbookViewId="0">
      <selection activeCell="B4" sqref="B4"/>
    </sheetView>
  </sheetViews>
  <sheetFormatPr baseColWidth="10" defaultRowHeight="12.75"/>
  <cols>
    <col min="1" max="1" width="5.7109375" style="44" customWidth="1"/>
    <col min="2" max="2" width="34.28515625" style="44" customWidth="1"/>
    <col min="3" max="3" width="14.42578125" style="44" customWidth="1"/>
    <col min="4" max="5" width="8.7109375" style="44" customWidth="1"/>
    <col min="6" max="6" width="12.7109375" style="154" customWidth="1"/>
    <col min="7" max="7" width="21.28515625" style="154" customWidth="1"/>
    <col min="8" max="16384" width="11.42578125" style="44"/>
  </cols>
  <sheetData>
    <row r="1" spans="1:12">
      <c r="A1" s="43"/>
      <c r="B1" s="109"/>
      <c r="C1" s="43"/>
      <c r="D1" s="43"/>
      <c r="E1" s="43"/>
    </row>
    <row r="2" spans="1:12" ht="12.75" customHeight="1">
      <c r="A2" s="43"/>
      <c r="B2" s="431" t="s">
        <v>182</v>
      </c>
      <c r="C2" s="462"/>
      <c r="D2" s="462"/>
      <c r="E2" s="462"/>
      <c r="F2" s="462"/>
      <c r="G2" s="462"/>
      <c r="H2" s="42"/>
      <c r="I2" s="42"/>
      <c r="J2" s="42"/>
    </row>
    <row r="3" spans="1:12" ht="26.25" customHeight="1">
      <c r="A3" s="43"/>
      <c r="B3" s="462"/>
      <c r="C3" s="462"/>
      <c r="D3" s="462"/>
      <c r="E3" s="462"/>
      <c r="F3" s="462"/>
      <c r="G3" s="462"/>
      <c r="H3" s="42"/>
      <c r="I3" s="42"/>
      <c r="J3" s="42"/>
    </row>
    <row r="4" spans="1:12" ht="14.25" customHeight="1">
      <c r="A4" s="10"/>
      <c r="B4" s="110" t="s">
        <v>17</v>
      </c>
      <c r="C4" s="153" t="s">
        <v>143</v>
      </c>
      <c r="D4" s="46"/>
      <c r="E4" s="46"/>
    </row>
    <row r="5" spans="1:12" ht="14.25" customHeight="1">
      <c r="A5" s="43"/>
      <c r="B5" s="40"/>
      <c r="C5" s="20"/>
      <c r="D5" s="441" t="s">
        <v>99</v>
      </c>
      <c r="E5" s="441"/>
      <c r="F5" s="441" t="s">
        <v>102</v>
      </c>
      <c r="G5" s="441"/>
    </row>
    <row r="6" spans="1:12" ht="12.75" customHeight="1">
      <c r="A6" s="43"/>
      <c r="B6" s="41"/>
      <c r="C6" s="25"/>
      <c r="D6" s="82" t="s">
        <v>100</v>
      </c>
      <c r="E6" s="82" t="s">
        <v>101</v>
      </c>
      <c r="F6" s="135" t="s">
        <v>103</v>
      </c>
      <c r="G6" s="135" t="s">
        <v>106</v>
      </c>
    </row>
    <row r="7" spans="1:12" s="93" customFormat="1" ht="12.75" customHeight="1">
      <c r="A7" s="10"/>
      <c r="B7" s="8" t="s">
        <v>9</v>
      </c>
      <c r="C7" s="26"/>
      <c r="D7" s="84">
        <v>1260</v>
      </c>
      <c r="E7" s="84">
        <v>363</v>
      </c>
      <c r="F7" s="155"/>
      <c r="G7" s="155"/>
      <c r="H7" s="77"/>
      <c r="I7" s="77"/>
      <c r="J7" s="77"/>
      <c r="K7" s="77"/>
      <c r="L7" s="77"/>
    </row>
    <row r="8" spans="1:12" s="93" customFormat="1" ht="12.75" customHeight="1">
      <c r="A8" s="10"/>
      <c r="B8" s="65" t="s">
        <v>23</v>
      </c>
      <c r="C8" s="42"/>
      <c r="D8" s="156"/>
      <c r="E8" s="156"/>
      <c r="F8" s="157"/>
      <c r="G8" s="157"/>
      <c r="H8" s="77"/>
      <c r="I8" s="77"/>
      <c r="J8" s="77"/>
      <c r="K8" s="77"/>
      <c r="L8" s="77"/>
    </row>
    <row r="9" spans="1:12" s="93" customFormat="1" ht="12.75" customHeight="1">
      <c r="A9" s="10"/>
      <c r="B9" s="70" t="s">
        <v>71</v>
      </c>
      <c r="C9" s="42"/>
      <c r="D9" s="129">
        <v>2.2222222222222223</v>
      </c>
      <c r="E9" s="129">
        <v>4.9586776859504136</v>
      </c>
      <c r="F9" s="158"/>
      <c r="G9" s="158"/>
      <c r="H9" s="77"/>
      <c r="I9" s="77"/>
      <c r="J9" s="77"/>
      <c r="K9" s="77"/>
      <c r="L9" s="77"/>
    </row>
    <row r="10" spans="1:12" s="93" customFormat="1" ht="12.75" customHeight="1">
      <c r="A10" s="10"/>
      <c r="B10" s="70" t="s">
        <v>72</v>
      </c>
      <c r="C10" s="42"/>
      <c r="D10" s="129">
        <v>7.7777777777777777</v>
      </c>
      <c r="E10" s="129">
        <v>11.570247933884298</v>
      </c>
      <c r="F10" s="158"/>
      <c r="G10" s="158"/>
      <c r="H10" s="77"/>
      <c r="I10" s="77"/>
      <c r="J10" s="77"/>
      <c r="K10" s="77"/>
      <c r="L10" s="77"/>
    </row>
    <row r="11" spans="1:12" s="93" customFormat="1" ht="12.75" customHeight="1">
      <c r="A11" s="10"/>
      <c r="B11" s="70" t="s">
        <v>98</v>
      </c>
      <c r="C11" s="42"/>
      <c r="D11" s="129">
        <v>90</v>
      </c>
      <c r="E11" s="129">
        <v>83.471074380165291</v>
      </c>
      <c r="F11" s="158"/>
      <c r="G11" s="158"/>
      <c r="H11" s="77"/>
      <c r="I11" s="77"/>
      <c r="J11" s="77"/>
      <c r="K11" s="77"/>
      <c r="L11" s="77"/>
    </row>
    <row r="12" spans="1:12" s="93" customFormat="1" ht="12.75" customHeight="1">
      <c r="A12" s="10"/>
      <c r="B12" s="6" t="s">
        <v>15</v>
      </c>
      <c r="C12" s="10"/>
      <c r="D12" s="129">
        <v>56.681819306457456</v>
      </c>
      <c r="E12" s="129">
        <v>16.624213097681679</v>
      </c>
      <c r="F12" s="180">
        <f>+E12/D12</f>
        <v>0.29329004081186527</v>
      </c>
      <c r="G12" s="180" t="s">
        <v>132</v>
      </c>
      <c r="H12" s="125"/>
      <c r="I12" s="126"/>
      <c r="J12" s="126"/>
      <c r="K12" s="126"/>
      <c r="L12" s="126"/>
    </row>
    <row r="13" spans="1:12" s="93" customFormat="1" ht="12.75" customHeight="1">
      <c r="A13" s="10"/>
      <c r="B13" s="6" t="s">
        <v>37</v>
      </c>
      <c r="C13" s="10"/>
      <c r="D13" s="129">
        <v>1.2333333333333334</v>
      </c>
      <c r="E13" s="129">
        <v>1.2093663911845729</v>
      </c>
      <c r="F13" s="180"/>
      <c r="G13" s="180"/>
    </row>
    <row r="14" spans="1:12" s="93" customFormat="1" ht="12.75" customHeight="1">
      <c r="A14" s="10"/>
      <c r="B14" s="6" t="s">
        <v>2</v>
      </c>
      <c r="C14" s="10"/>
      <c r="D14" s="129">
        <v>100</v>
      </c>
      <c r="E14" s="129">
        <v>0</v>
      </c>
      <c r="F14" s="180"/>
      <c r="G14" s="180"/>
    </row>
    <row r="15" spans="1:12" s="93" customFormat="1" ht="12.75" customHeight="1">
      <c r="A15" s="10"/>
      <c r="B15" s="6" t="s">
        <v>5</v>
      </c>
      <c r="C15" s="10"/>
      <c r="D15" s="126">
        <v>92.936507936507937</v>
      </c>
      <c r="E15" s="126">
        <v>82.093663911845724</v>
      </c>
      <c r="F15" s="180"/>
      <c r="G15" s="180"/>
    </row>
    <row r="16" spans="1:12" s="93" customFormat="1" ht="12.75" customHeight="1">
      <c r="A16" s="10"/>
      <c r="B16" s="7" t="s">
        <v>8</v>
      </c>
      <c r="C16" s="159"/>
      <c r="D16" s="129">
        <v>64.301587301587332</v>
      </c>
      <c r="E16" s="129">
        <v>70.134986225895275</v>
      </c>
      <c r="F16" s="181"/>
      <c r="G16" s="181"/>
    </row>
    <row r="17" spans="1:7" s="93" customFormat="1" ht="12.75" customHeight="1">
      <c r="A17" s="10"/>
      <c r="B17" s="8" t="s">
        <v>6</v>
      </c>
      <c r="C17" s="163"/>
      <c r="D17" s="92">
        <v>0</v>
      </c>
      <c r="E17" s="92">
        <v>0</v>
      </c>
      <c r="F17" s="182"/>
      <c r="G17" s="182"/>
    </row>
    <row r="18" spans="1:7" s="93" customFormat="1" ht="12.75" customHeight="1">
      <c r="A18" s="10"/>
      <c r="B18" s="6" t="s">
        <v>1</v>
      </c>
      <c r="C18" s="10"/>
      <c r="D18" s="129">
        <v>3.9246031746031762</v>
      </c>
      <c r="E18" s="129">
        <v>3.5537190082644652</v>
      </c>
      <c r="F18" s="180"/>
      <c r="G18" s="180"/>
    </row>
    <row r="19" spans="1:7" s="93" customFormat="1" ht="12.75" customHeight="1">
      <c r="A19" s="10"/>
      <c r="B19" s="6" t="s">
        <v>3</v>
      </c>
      <c r="C19" s="10"/>
      <c r="D19" s="126">
        <v>1.9841269841269842</v>
      </c>
      <c r="E19" s="126">
        <v>4.4077134986225897</v>
      </c>
      <c r="F19" s="180">
        <f>+E19/D19</f>
        <v>2.2214876033057851</v>
      </c>
      <c r="G19" s="180" t="s">
        <v>133</v>
      </c>
    </row>
    <row r="20" spans="1:7" s="93" customFormat="1" ht="12.75" customHeight="1">
      <c r="A20" s="10"/>
      <c r="B20" s="8" t="s">
        <v>39</v>
      </c>
      <c r="C20" s="163"/>
      <c r="D20" s="132">
        <v>87.460317460317455</v>
      </c>
      <c r="E20" s="132">
        <v>86.501377410468322</v>
      </c>
      <c r="F20" s="183">
        <f>+E20/D20</f>
        <v>0.98903571267867596</v>
      </c>
      <c r="G20" s="183" t="s">
        <v>134</v>
      </c>
    </row>
    <row r="21" spans="1:7" s="93" customFormat="1" ht="12.75" customHeight="1">
      <c r="A21" s="10"/>
      <c r="B21" s="6" t="s">
        <v>40</v>
      </c>
      <c r="C21" s="10"/>
      <c r="D21" s="125">
        <v>30.476190476190474</v>
      </c>
      <c r="E21" s="125">
        <v>23.966942148760332</v>
      </c>
      <c r="F21" s="184"/>
      <c r="G21" s="184"/>
    </row>
    <row r="22" spans="1:7" s="93" customFormat="1" ht="12.75" customHeight="1">
      <c r="A22" s="10"/>
      <c r="B22" s="6" t="s">
        <v>7</v>
      </c>
      <c r="C22" s="10"/>
      <c r="D22" s="125">
        <v>0</v>
      </c>
      <c r="E22" s="125">
        <v>0</v>
      </c>
      <c r="F22" s="184"/>
      <c r="G22" s="184"/>
    </row>
    <row r="23" spans="1:7" s="93" customFormat="1" ht="12.75" customHeight="1">
      <c r="A23" s="10"/>
      <c r="B23" s="6" t="s">
        <v>41</v>
      </c>
      <c r="C23" s="10"/>
      <c r="D23" s="125">
        <v>2.0634920634920637</v>
      </c>
      <c r="E23" s="125">
        <v>1.3774104683195592</v>
      </c>
      <c r="F23" s="184"/>
      <c r="G23" s="184"/>
    </row>
    <row r="24" spans="1:7" s="93" customFormat="1" ht="12.75" customHeight="1">
      <c r="A24" s="10"/>
      <c r="B24" s="7" t="s">
        <v>42</v>
      </c>
      <c r="C24" s="159"/>
      <c r="D24" s="127">
        <v>7.5396825396825395</v>
      </c>
      <c r="E24" s="127">
        <v>4.1322314049586772</v>
      </c>
      <c r="F24" s="185"/>
      <c r="G24" s="185"/>
    </row>
    <row r="25" spans="1:7" s="93" customFormat="1" ht="12.75" customHeight="1">
      <c r="A25" s="10"/>
      <c r="B25" s="8" t="s">
        <v>4</v>
      </c>
      <c r="C25" s="10"/>
      <c r="D25" s="125">
        <v>0.55555555555555558</v>
      </c>
      <c r="E25" s="125">
        <v>0.55096418732782371</v>
      </c>
      <c r="F25" s="184"/>
      <c r="G25" s="184"/>
    </row>
    <row r="26" spans="1:7" s="93" customFormat="1" ht="12.75" customHeight="1">
      <c r="A26" s="10"/>
      <c r="B26" s="14" t="s">
        <v>43</v>
      </c>
      <c r="C26" s="10"/>
      <c r="D26" s="125">
        <v>63.253968253968253</v>
      </c>
      <c r="E26" s="125">
        <v>60.606060606060609</v>
      </c>
      <c r="F26" s="184"/>
      <c r="G26" s="184"/>
    </row>
    <row r="27" spans="1:7" s="93" customFormat="1" ht="12.75" customHeight="1">
      <c r="A27" s="10"/>
      <c r="B27" s="15" t="s">
        <v>65</v>
      </c>
      <c r="C27" s="159"/>
      <c r="D27" s="127">
        <v>63.333333333333336</v>
      </c>
      <c r="E27" s="127">
        <v>60.606060606060609</v>
      </c>
      <c r="F27" s="185">
        <f>+E27/D27</f>
        <v>0.9569377990430622</v>
      </c>
      <c r="G27" s="185" t="s">
        <v>135</v>
      </c>
    </row>
    <row r="28" spans="1:7" s="93" customFormat="1" ht="12.75" customHeight="1">
      <c r="A28" s="10"/>
      <c r="B28" s="16" t="s">
        <v>44</v>
      </c>
      <c r="C28" s="10"/>
      <c r="D28" s="125">
        <v>59.523809523809526</v>
      </c>
      <c r="E28" s="125">
        <v>55.371900826446279</v>
      </c>
      <c r="F28" s="184"/>
      <c r="G28" s="184"/>
    </row>
    <row r="29" spans="1:7" s="93" customFormat="1" ht="12.75" customHeight="1">
      <c r="A29" s="10"/>
      <c r="B29" s="6" t="s">
        <v>150</v>
      </c>
      <c r="C29" s="10"/>
      <c r="D29" s="125">
        <v>32.533333333333331</v>
      </c>
      <c r="E29" s="125">
        <v>37.810945273631845</v>
      </c>
      <c r="F29" s="184"/>
      <c r="G29" s="184"/>
    </row>
    <row r="30" spans="1:7" s="93" customFormat="1" ht="12.75" customHeight="1">
      <c r="A30" s="10"/>
      <c r="B30" s="7" t="s">
        <v>151</v>
      </c>
      <c r="C30" s="159"/>
      <c r="D30" s="127">
        <v>74.8</v>
      </c>
      <c r="E30" s="127">
        <v>72.139303482587067</v>
      </c>
      <c r="F30" s="185"/>
      <c r="G30" s="185"/>
    </row>
    <row r="31" spans="1:7" s="93" customFormat="1" ht="12.75" customHeight="1">
      <c r="A31" s="10"/>
      <c r="B31" s="6" t="s">
        <v>47</v>
      </c>
      <c r="C31" s="10"/>
      <c r="D31" s="125">
        <v>9.5238095238095237</v>
      </c>
      <c r="E31" s="125">
        <v>4.1322314049586772</v>
      </c>
      <c r="F31" s="186"/>
      <c r="G31" s="184"/>
    </row>
    <row r="32" spans="1:7" s="93" customFormat="1" ht="12.75" customHeight="1">
      <c r="A32" s="10"/>
      <c r="B32" s="60" t="s">
        <v>45</v>
      </c>
      <c r="C32" s="149"/>
      <c r="D32" s="130">
        <v>72.460317460317455</v>
      </c>
      <c r="E32" s="130">
        <v>64.462809917355372</v>
      </c>
      <c r="F32" s="185">
        <f>+E32/D32</f>
        <v>0.88962914015189243</v>
      </c>
      <c r="G32" s="186" t="s">
        <v>136</v>
      </c>
    </row>
    <row r="33" spans="1:14" s="93" customFormat="1" ht="12.75" customHeight="1">
      <c r="A33" s="10"/>
      <c r="B33" s="15" t="s">
        <v>48</v>
      </c>
      <c r="C33" s="10"/>
      <c r="D33" s="125">
        <v>1.1111111111111112</v>
      </c>
      <c r="E33" s="125">
        <v>0.82644628099173556</v>
      </c>
      <c r="F33" s="164"/>
      <c r="G33" s="164"/>
    </row>
    <row r="34" spans="1:14" s="93" customFormat="1" ht="12.75" customHeight="1">
      <c r="A34" s="10"/>
      <c r="B34" s="17" t="s">
        <v>49</v>
      </c>
      <c r="C34" s="159"/>
      <c r="D34" s="127">
        <v>8.7301587301587293</v>
      </c>
      <c r="E34" s="127">
        <v>4.9586776859504136</v>
      </c>
      <c r="F34" s="167"/>
      <c r="G34" s="167"/>
    </row>
    <row r="35" spans="1:14" s="93" customFormat="1" ht="12.75" customHeight="1">
      <c r="A35" s="10"/>
      <c r="B35" s="187" t="s">
        <v>147</v>
      </c>
      <c r="C35" s="149"/>
      <c r="D35" s="131">
        <v>3.5627530364372468</v>
      </c>
      <c r="E35" s="131">
        <v>5.4755043227665707</v>
      </c>
      <c r="F35" s="169">
        <f>+E35/D35</f>
        <v>1.5368745087765261</v>
      </c>
      <c r="G35" s="170" t="s">
        <v>137</v>
      </c>
    </row>
    <row r="36" spans="1:14" s="93" customFormat="1" ht="12.75" customHeight="1">
      <c r="A36" s="10"/>
      <c r="B36" s="7" t="s">
        <v>144</v>
      </c>
      <c r="C36" s="39"/>
      <c r="D36" s="127">
        <v>94.365079365079367</v>
      </c>
      <c r="E36" s="127">
        <v>91.184573002754817</v>
      </c>
      <c r="F36" s="185">
        <f>+E36/D36</f>
        <v>0.96629572736308722</v>
      </c>
      <c r="G36" s="169" t="s">
        <v>138</v>
      </c>
      <c r="H36" s="10"/>
      <c r="I36" s="10"/>
      <c r="J36" s="10"/>
      <c r="K36" s="10"/>
      <c r="L36" s="10"/>
      <c r="M36" s="10"/>
      <c r="N36" s="10"/>
    </row>
    <row r="37" spans="1:14" ht="12.75" customHeight="1">
      <c r="A37" s="43"/>
      <c r="B37" s="433" t="s">
        <v>148</v>
      </c>
      <c r="C37" s="433"/>
      <c r="D37" s="433"/>
      <c r="E37" s="433"/>
      <c r="F37" s="433"/>
      <c r="G37" s="433"/>
      <c r="H37" s="197"/>
      <c r="I37" s="197"/>
      <c r="J37" s="197"/>
      <c r="K37" s="197"/>
      <c r="L37" s="197"/>
      <c r="M37" s="197"/>
      <c r="N37" s="197"/>
    </row>
    <row r="38" spans="1:14" ht="12.75" customHeight="1">
      <c r="A38" s="43"/>
      <c r="B38" s="434"/>
      <c r="C38" s="434"/>
      <c r="D38" s="434"/>
      <c r="E38" s="434"/>
      <c r="F38" s="434"/>
      <c r="G38" s="434"/>
      <c r="H38" s="197"/>
      <c r="I38" s="197"/>
      <c r="J38" s="197"/>
      <c r="K38" s="197"/>
      <c r="L38" s="197"/>
      <c r="M38" s="197"/>
      <c r="N38" s="197"/>
    </row>
    <row r="39" spans="1:14" ht="12.75" customHeight="1">
      <c r="B39" s="434"/>
      <c r="C39" s="434"/>
      <c r="D39" s="434"/>
      <c r="E39" s="434"/>
      <c r="F39" s="434"/>
      <c r="G39" s="434"/>
      <c r="H39" s="197"/>
      <c r="I39" s="197"/>
      <c r="J39" s="197"/>
      <c r="K39" s="197"/>
      <c r="L39" s="197"/>
      <c r="M39" s="197"/>
      <c r="N39" s="197"/>
    </row>
    <row r="40" spans="1:14">
      <c r="A40" s="55"/>
      <c r="B40" s="434"/>
      <c r="C40" s="434"/>
      <c r="D40" s="434"/>
      <c r="E40" s="434"/>
      <c r="F40" s="434"/>
      <c r="G40" s="434"/>
    </row>
    <row r="41" spans="1:14" ht="12.75" customHeight="1">
      <c r="B41"/>
      <c r="C41"/>
      <c r="D41"/>
      <c r="E41"/>
      <c r="F41" s="152"/>
      <c r="G41" s="152"/>
    </row>
    <row r="42" spans="1:14" ht="12.75" customHeight="1">
      <c r="B42"/>
      <c r="C42"/>
      <c r="D42"/>
      <c r="E42"/>
      <c r="F42" s="152"/>
      <c r="G42" s="152"/>
    </row>
    <row r="43" spans="1:14" ht="12.75" customHeight="1">
      <c r="B43"/>
      <c r="C43"/>
      <c r="D43"/>
      <c r="E43"/>
      <c r="F43" s="152"/>
      <c r="G43" s="152"/>
    </row>
    <row r="44" spans="1:14" ht="12.75" customHeight="1">
      <c r="B44"/>
      <c r="C44"/>
      <c r="D44"/>
      <c r="E44"/>
      <c r="F44" s="152"/>
      <c r="G44" s="152"/>
    </row>
    <row r="45" spans="1:14" ht="12.75" customHeight="1">
      <c r="B45"/>
      <c r="C45"/>
      <c r="D45"/>
      <c r="E45"/>
      <c r="F45" s="152"/>
      <c r="G45" s="152"/>
    </row>
    <row r="46" spans="1:14" ht="12.75" customHeight="1">
      <c r="B46"/>
      <c r="C46"/>
      <c r="D46"/>
      <c r="E46"/>
      <c r="F46" s="152"/>
      <c r="G46" s="152"/>
    </row>
    <row r="47" spans="1:14" ht="12.75" customHeight="1">
      <c r="B47"/>
      <c r="C47"/>
      <c r="D47"/>
      <c r="E47"/>
      <c r="F47" s="152"/>
      <c r="G47" s="152"/>
    </row>
    <row r="48" spans="1:14" ht="12.75" customHeight="1">
      <c r="B48"/>
      <c r="C48"/>
      <c r="D48"/>
      <c r="E48"/>
      <c r="F48" s="152"/>
      <c r="G48" s="152"/>
    </row>
    <row r="49" spans="1:7" ht="12.75" customHeight="1">
      <c r="B49"/>
      <c r="C49"/>
      <c r="D49"/>
      <c r="E49"/>
      <c r="F49" s="152"/>
      <c r="G49" s="152"/>
    </row>
    <row r="50" spans="1:7" ht="12.75" customHeight="1">
      <c r="B50"/>
      <c r="C50"/>
      <c r="D50"/>
      <c r="E50"/>
      <c r="F50" s="152"/>
      <c r="G50" s="152"/>
    </row>
    <row r="51" spans="1:7" s="52" customFormat="1" ht="12.75" customHeight="1">
      <c r="A51" s="44"/>
      <c r="B51"/>
      <c r="C51"/>
      <c r="D51"/>
      <c r="E51"/>
      <c r="F51" s="152"/>
      <c r="G51" s="152"/>
    </row>
    <row r="52" spans="1:7" s="52" customFormat="1">
      <c r="A52" s="44"/>
      <c r="B52"/>
      <c r="C52"/>
      <c r="D52"/>
      <c r="E52"/>
      <c r="F52" s="152"/>
      <c r="G52" s="152"/>
    </row>
    <row r="53" spans="1:7">
      <c r="B53"/>
      <c r="C53"/>
      <c r="D53"/>
      <c r="E53"/>
      <c r="F53" s="152"/>
      <c r="G53" s="152"/>
    </row>
    <row r="54" spans="1:7">
      <c r="B54"/>
      <c r="C54"/>
      <c r="D54"/>
      <c r="E54"/>
      <c r="F54" s="152"/>
      <c r="G54" s="152"/>
    </row>
    <row r="55" spans="1:7">
      <c r="B55"/>
      <c r="C55"/>
      <c r="D55"/>
      <c r="E55"/>
      <c r="F55" s="152"/>
      <c r="G55" s="152"/>
    </row>
    <row r="56" spans="1:7">
      <c r="B56"/>
      <c r="C56"/>
      <c r="D56"/>
      <c r="E56"/>
      <c r="F56" s="152"/>
      <c r="G56" s="152"/>
    </row>
    <row r="57" spans="1:7">
      <c r="B57"/>
      <c r="C57"/>
      <c r="D57"/>
      <c r="E57"/>
      <c r="F57" s="152"/>
      <c r="G57" s="152"/>
    </row>
  </sheetData>
  <mergeCells count="4">
    <mergeCell ref="F5:G5"/>
    <mergeCell ref="D5:E5"/>
    <mergeCell ref="B37:G40"/>
    <mergeCell ref="B2:G3"/>
  </mergeCells>
  <phoneticPr fontId="2" type="noConversion"/>
  <hyperlinks>
    <hyperlink ref="B4" location="ÍNDICE!A1" display="Índice"/>
    <hyperlink ref="C4" location="IP!A1" display="Ingresos programados"/>
  </hyperlinks>
  <pageMargins left="0.75" right="0.75" top="1" bottom="1" header="0" footer="0"/>
  <pageSetup paperSize="9" orientation="landscape" horizontalDpi="200" verticalDpi="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50"/>
  <sheetViews>
    <sheetView showGridLines="0" showRowColHeaders="0" workbookViewId="0">
      <selection activeCell="C4" sqref="C4:D4"/>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20">
      <c r="A1" s="43"/>
      <c r="B1" s="43"/>
      <c r="C1" s="43"/>
      <c r="D1" s="43"/>
      <c r="E1" s="43"/>
      <c r="F1" s="43"/>
      <c r="G1" s="43"/>
      <c r="H1" s="43"/>
      <c r="I1" s="43"/>
      <c r="J1" s="43"/>
      <c r="K1" s="43"/>
      <c r="L1" s="43"/>
      <c r="M1" s="43"/>
      <c r="N1" s="43"/>
      <c r="O1" s="43"/>
    </row>
    <row r="2" spans="1:20" ht="12.75" customHeight="1">
      <c r="A2" s="43"/>
      <c r="B2" s="425" t="s">
        <v>195</v>
      </c>
      <c r="C2" s="425"/>
      <c r="D2" s="425"/>
      <c r="E2" s="425"/>
      <c r="F2" s="425"/>
      <c r="G2" s="425"/>
      <c r="H2" s="425"/>
      <c r="I2" s="425"/>
      <c r="J2" s="425"/>
      <c r="K2" s="425"/>
      <c r="L2" s="425"/>
      <c r="M2" s="425"/>
      <c r="N2" s="425"/>
      <c r="O2" s="425"/>
      <c r="P2" s="425"/>
      <c r="Q2" s="425"/>
      <c r="R2" s="425"/>
      <c r="S2" s="425"/>
    </row>
    <row r="3" spans="1:20" ht="17.25" customHeight="1">
      <c r="A3" s="43"/>
      <c r="B3" s="425"/>
      <c r="C3" s="425"/>
      <c r="D3" s="425"/>
      <c r="E3" s="425"/>
      <c r="F3" s="425"/>
      <c r="G3" s="425"/>
      <c r="H3" s="425"/>
      <c r="I3" s="425"/>
      <c r="J3" s="425"/>
      <c r="K3" s="425"/>
      <c r="L3" s="425"/>
      <c r="M3" s="425"/>
      <c r="N3" s="425"/>
      <c r="O3" s="425"/>
      <c r="P3" s="425"/>
      <c r="Q3" s="425"/>
      <c r="R3" s="425"/>
      <c r="S3" s="425"/>
    </row>
    <row r="4" spans="1:20" ht="14.25" customHeight="1">
      <c r="A4" s="10"/>
      <c r="B4" s="110" t="s">
        <v>17</v>
      </c>
      <c r="C4" s="426" t="s">
        <v>68</v>
      </c>
      <c r="D4" s="426"/>
      <c r="E4" s="46"/>
      <c r="F4" s="46"/>
      <c r="G4" s="46"/>
      <c r="H4" s="46"/>
      <c r="I4" s="46"/>
      <c r="J4" s="46"/>
      <c r="K4" s="46"/>
      <c r="L4" s="46"/>
      <c r="M4" s="46"/>
      <c r="N4" s="46"/>
      <c r="O4" s="263"/>
      <c r="P4" s="107"/>
    </row>
    <row r="5" spans="1:20" ht="14.25" customHeight="1">
      <c r="A5" s="11"/>
      <c r="B5" s="21"/>
      <c r="C5" s="20"/>
      <c r="D5" s="428" t="s">
        <v>16</v>
      </c>
      <c r="E5" s="428"/>
      <c r="F5" s="428"/>
      <c r="G5" s="428"/>
      <c r="H5" s="428"/>
      <c r="I5" s="428"/>
      <c r="J5" s="428"/>
      <c r="K5" s="428"/>
      <c r="L5" s="428"/>
      <c r="M5" s="428"/>
      <c r="N5" s="428"/>
      <c r="O5" s="428"/>
      <c r="P5" s="428"/>
    </row>
    <row r="6" spans="1:20"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20" ht="12.75" customHeight="1">
      <c r="A7" s="18"/>
      <c r="B7" s="8" t="s">
        <v>9</v>
      </c>
      <c r="C7" s="26"/>
      <c r="D7" s="27">
        <v>170</v>
      </c>
      <c r="E7" s="27">
        <v>142</v>
      </c>
      <c r="F7" s="27">
        <v>148</v>
      </c>
      <c r="G7" s="27">
        <v>140</v>
      </c>
      <c r="H7" s="27">
        <v>179</v>
      </c>
      <c r="I7" s="66">
        <v>156</v>
      </c>
      <c r="J7" s="28">
        <v>168</v>
      </c>
      <c r="K7" s="28">
        <v>129</v>
      </c>
      <c r="L7" s="28">
        <v>149</v>
      </c>
      <c r="M7" s="28">
        <v>129</v>
      </c>
      <c r="N7" s="28">
        <v>105</v>
      </c>
      <c r="O7" s="28">
        <v>146</v>
      </c>
      <c r="P7" s="28">
        <v>158</v>
      </c>
      <c r="Q7" s="28">
        <v>138</v>
      </c>
      <c r="R7" s="28">
        <v>146</v>
      </c>
      <c r="S7" s="28">
        <v>142</v>
      </c>
    </row>
    <row r="8" spans="1:20" ht="12.75" customHeight="1">
      <c r="A8" s="18"/>
      <c r="B8" s="6" t="s">
        <v>15</v>
      </c>
      <c r="C8" s="11"/>
      <c r="D8" s="80"/>
      <c r="E8" s="80"/>
      <c r="F8" s="80"/>
      <c r="G8" s="80">
        <v>60.364341920879596</v>
      </c>
      <c r="H8" s="80">
        <v>75.316729991626801</v>
      </c>
      <c r="I8" s="80">
        <v>64.225282529488055</v>
      </c>
      <c r="J8" s="80">
        <v>67.801535220476069</v>
      </c>
      <c r="K8" s="81">
        <v>51.265543593595382</v>
      </c>
      <c r="L8" s="81">
        <v>58.413504888700714</v>
      </c>
      <c r="M8" s="81">
        <v>50.06364680679313</v>
      </c>
      <c r="N8" s="81">
        <v>40.718980862078993</v>
      </c>
      <c r="O8" s="210">
        <f>+O7*100000/Poblacs!J37</f>
        <v>56.870191839516991</v>
      </c>
      <c r="P8" s="210">
        <f>+P7*100000/Poblacs!K37</f>
        <v>61.274509803921568</v>
      </c>
      <c r="Q8" s="210">
        <f>+Q7*100000/Poblacs!L37</f>
        <v>53.439903343479173</v>
      </c>
      <c r="R8" s="210">
        <f>+R7*100000/Poblacs!M37</f>
        <v>56.471607545535072</v>
      </c>
      <c r="S8" s="210">
        <f>+S7*100000/Poblacs!N37</f>
        <v>54.558937099693011</v>
      </c>
      <c r="T8" s="31"/>
    </row>
    <row r="9" spans="1:20" ht="12.75" customHeight="1">
      <c r="A9" s="11"/>
      <c r="B9" s="6" t="s">
        <v>37</v>
      </c>
      <c r="C9" s="11"/>
      <c r="D9" s="86">
        <v>1.0176470588235293</v>
      </c>
      <c r="E9" s="86">
        <v>1.0352112676056338</v>
      </c>
      <c r="F9" s="86">
        <v>1.0135135135135136</v>
      </c>
      <c r="G9" s="86">
        <v>1.05</v>
      </c>
      <c r="H9" s="86">
        <v>1.0335195530726258</v>
      </c>
      <c r="I9" s="86">
        <v>1.0320512820512822</v>
      </c>
      <c r="J9" s="87">
        <v>1.0059523809523809</v>
      </c>
      <c r="K9" s="87">
        <v>1.0387596899224807</v>
      </c>
      <c r="L9" s="87">
        <v>1.0201342281879195</v>
      </c>
      <c r="M9" s="87">
        <v>1.0465116279069768</v>
      </c>
      <c r="N9" s="87">
        <v>1.0285714285714285</v>
      </c>
      <c r="O9" s="87">
        <v>1.0068493150684932</v>
      </c>
      <c r="P9" s="87">
        <v>1.0379746835443038</v>
      </c>
      <c r="Q9" s="87">
        <v>1.0869565217391304</v>
      </c>
      <c r="R9" s="87">
        <v>1.0684931506849316</v>
      </c>
      <c r="S9" s="87">
        <v>1.028169014084507</v>
      </c>
    </row>
    <row r="10" spans="1:20">
      <c r="A10" s="11"/>
      <c r="B10" s="6" t="s">
        <v>2</v>
      </c>
      <c r="C10" s="11"/>
      <c r="D10" s="80">
        <v>65.882352941176464</v>
      </c>
      <c r="E10" s="80">
        <v>68.309859154929583</v>
      </c>
      <c r="F10" s="80">
        <v>59.45945945945946</v>
      </c>
      <c r="G10" s="80">
        <v>70.714285714285708</v>
      </c>
      <c r="H10" s="80">
        <v>74.860335195530723</v>
      </c>
      <c r="I10" s="80">
        <v>61.53846153846154</v>
      </c>
      <c r="J10" s="81">
        <v>71.428571428571431</v>
      </c>
      <c r="K10" s="81">
        <v>72.868217054263567</v>
      </c>
      <c r="L10" s="81">
        <v>64.429530201342288</v>
      </c>
      <c r="M10" s="81">
        <v>79.069767441860463</v>
      </c>
      <c r="N10" s="81">
        <v>80.952380952380949</v>
      </c>
      <c r="O10" s="81">
        <v>74.7</v>
      </c>
      <c r="P10" s="81">
        <v>67.088607594936718</v>
      </c>
      <c r="Q10" s="81">
        <v>76.811594202898547</v>
      </c>
      <c r="R10" s="81">
        <v>67.123287671232873</v>
      </c>
      <c r="S10" s="81">
        <v>76.056338028169023</v>
      </c>
    </row>
    <row r="11" spans="1:20" ht="12.75" customHeight="1">
      <c r="A11" s="11"/>
      <c r="B11" s="6" t="s">
        <v>5</v>
      </c>
      <c r="C11" s="58"/>
      <c r="D11" s="80">
        <v>83.529411764705884</v>
      </c>
      <c r="E11" s="80">
        <v>83.802816901408448</v>
      </c>
      <c r="F11" s="80">
        <v>80.405405405405403</v>
      </c>
      <c r="G11" s="80">
        <v>77.857142857142861</v>
      </c>
      <c r="H11" s="80">
        <v>85.47486033519553</v>
      </c>
      <c r="I11" s="80">
        <v>77.564102564102569</v>
      </c>
      <c r="J11" s="80">
        <v>82.142857142857139</v>
      </c>
      <c r="K11" s="80">
        <v>75.968992248062023</v>
      </c>
      <c r="L11" s="80">
        <v>75.167785234899327</v>
      </c>
      <c r="M11" s="80">
        <v>77.519379844961236</v>
      </c>
      <c r="N11" s="80">
        <v>78.095238095238102</v>
      </c>
      <c r="O11" s="80">
        <v>73.103448275862064</v>
      </c>
      <c r="P11" s="80">
        <v>76.582278481012665</v>
      </c>
      <c r="Q11" s="80">
        <v>81.159420289855078</v>
      </c>
      <c r="R11" s="80">
        <v>80.821917808219183</v>
      </c>
      <c r="S11" s="80">
        <v>80.281690140845072</v>
      </c>
    </row>
    <row r="12" spans="1:20" ht="12.75" customHeight="1">
      <c r="A12" s="58"/>
      <c r="B12" s="7" t="s">
        <v>8</v>
      </c>
      <c r="C12" s="33"/>
      <c r="D12" s="88">
        <v>67.005882352941157</v>
      </c>
      <c r="E12" s="34">
        <v>66.683098591549282</v>
      </c>
      <c r="F12" s="34">
        <v>68.195945945945937</v>
      </c>
      <c r="G12" s="34">
        <v>68.328571428571422</v>
      </c>
      <c r="H12" s="34">
        <v>66.899441340782104</v>
      </c>
      <c r="I12" s="34">
        <v>68.160256410256409</v>
      </c>
      <c r="J12" s="34">
        <v>64.773809523809504</v>
      </c>
      <c r="K12" s="35">
        <v>67.131782945736404</v>
      </c>
      <c r="L12" s="35">
        <v>66.523489932885894</v>
      </c>
      <c r="M12" s="35">
        <v>68.108527131782935</v>
      </c>
      <c r="N12" s="35">
        <v>66.540000000000006</v>
      </c>
      <c r="O12" s="35">
        <v>67.179310344827556</v>
      </c>
      <c r="P12" s="35">
        <v>66.791139240506354</v>
      </c>
      <c r="Q12" s="35">
        <v>61.057971014492736</v>
      </c>
      <c r="R12" s="35">
        <v>65.315068493150733</v>
      </c>
      <c r="S12" s="35">
        <v>63.999999999999993</v>
      </c>
    </row>
    <row r="13" spans="1:20" ht="12.75" customHeight="1">
      <c r="A13" s="11"/>
      <c r="B13" s="6" t="s">
        <v>1</v>
      </c>
      <c r="C13" s="11"/>
      <c r="D13" s="80">
        <v>10.229411764705876</v>
      </c>
      <c r="E13" s="80">
        <v>9.7676056338028125</v>
      </c>
      <c r="F13" s="80">
        <v>11.716216216216221</v>
      </c>
      <c r="G13" s="80">
        <v>10.071428571428568</v>
      </c>
      <c r="H13" s="80">
        <v>10.536312849162004</v>
      </c>
      <c r="I13" s="80">
        <v>9.7820512820512775</v>
      </c>
      <c r="J13" s="81">
        <v>8.7738095238095202</v>
      </c>
      <c r="K13" s="81">
        <v>8.3488372093023333</v>
      </c>
      <c r="L13" s="81">
        <v>7.2751677852348982</v>
      </c>
      <c r="M13" s="81">
        <v>9.2170542635658936</v>
      </c>
      <c r="N13" s="81">
        <v>8.41</v>
      </c>
      <c r="O13" s="81">
        <v>7.2551724137931046</v>
      </c>
      <c r="P13" s="81">
        <v>6.5696202531645582</v>
      </c>
      <c r="Q13" s="81">
        <v>8.9275362318840603</v>
      </c>
      <c r="R13" s="81">
        <v>7.0273972602739718</v>
      </c>
      <c r="S13" s="81">
        <v>5.8309859154929562</v>
      </c>
    </row>
    <row r="14" spans="1:20" ht="12.75" customHeight="1">
      <c r="A14" s="11"/>
      <c r="B14" s="6" t="s">
        <v>3</v>
      </c>
      <c r="C14" s="11"/>
      <c r="D14" s="34">
        <v>13.529411764705882</v>
      </c>
      <c r="E14" s="34">
        <v>9.1549295774647881</v>
      </c>
      <c r="F14" s="34">
        <v>12.162162162162161</v>
      </c>
      <c r="G14" s="34">
        <v>15</v>
      </c>
      <c r="H14" s="34">
        <v>10.614525139664805</v>
      </c>
      <c r="I14" s="34">
        <v>10.897435897435898</v>
      </c>
      <c r="J14" s="35">
        <v>4.166666666666667</v>
      </c>
      <c r="K14" s="35">
        <v>10.077519379844961</v>
      </c>
      <c r="L14" s="35">
        <v>8.724832214765101</v>
      </c>
      <c r="M14" s="35">
        <v>10.852713178294573</v>
      </c>
      <c r="N14" s="35">
        <v>10.476190476190476</v>
      </c>
      <c r="O14" s="35">
        <v>7.4829931972789119</v>
      </c>
      <c r="P14" s="35">
        <v>6.962025316455696</v>
      </c>
      <c r="Q14" s="35">
        <v>8.695652173913043</v>
      </c>
      <c r="R14" s="35">
        <v>6.8493150684931505</v>
      </c>
      <c r="S14" s="35">
        <v>5.6338028169014081</v>
      </c>
    </row>
    <row r="15" spans="1:20" ht="12.75" customHeight="1">
      <c r="A15" s="11"/>
      <c r="B15" s="8" t="s">
        <v>39</v>
      </c>
      <c r="C15" s="36"/>
      <c r="D15" s="89">
        <v>62.941176470588232</v>
      </c>
      <c r="E15" s="89">
        <v>69.014084507042256</v>
      </c>
      <c r="F15" s="89">
        <v>66.21621621621621</v>
      </c>
      <c r="G15" s="89">
        <v>71.428571428571431</v>
      </c>
      <c r="H15" s="89">
        <v>77.653631284916202</v>
      </c>
      <c r="I15" s="89">
        <v>78.205128205128204</v>
      </c>
      <c r="J15" s="89">
        <v>79.761904761904759</v>
      </c>
      <c r="K15" s="89">
        <v>78.294573643410857</v>
      </c>
      <c r="L15" s="89">
        <v>89.932885906040269</v>
      </c>
      <c r="M15" s="89">
        <v>87.596899224806208</v>
      </c>
      <c r="N15" s="89">
        <v>82.857142857142861</v>
      </c>
      <c r="O15" s="89">
        <v>86.896551724137936</v>
      </c>
      <c r="P15" s="89">
        <v>88.607594936708864</v>
      </c>
      <c r="Q15" s="89">
        <v>86.956521739130437</v>
      </c>
      <c r="R15" s="89">
        <v>82.191780821917803</v>
      </c>
      <c r="S15" s="89">
        <v>87.323943661971825</v>
      </c>
    </row>
    <row r="16" spans="1:20" ht="12.75" customHeight="1">
      <c r="A16" s="11"/>
      <c r="B16" s="6" t="s">
        <v>40</v>
      </c>
      <c r="C16" s="11"/>
      <c r="D16" s="80">
        <v>80</v>
      </c>
      <c r="E16" s="80">
        <v>83.802816901408448</v>
      </c>
      <c r="F16" s="80">
        <v>87.162162162162161</v>
      </c>
      <c r="G16" s="80">
        <v>86.428571428571431</v>
      </c>
      <c r="H16" s="80">
        <v>90.502793296089379</v>
      </c>
      <c r="I16" s="80">
        <v>82.692307692307693</v>
      </c>
      <c r="J16" s="81">
        <v>79.166666666666671</v>
      </c>
      <c r="K16" s="81">
        <v>82.170542635658919</v>
      </c>
      <c r="L16" s="81">
        <v>81.208053691275168</v>
      </c>
      <c r="M16" s="81">
        <v>80.620155038759691</v>
      </c>
      <c r="N16" s="81">
        <v>89.523809523809518</v>
      </c>
      <c r="O16" s="81">
        <v>84.9</v>
      </c>
      <c r="P16" s="81">
        <v>84.177215189873422</v>
      </c>
      <c r="Q16" s="81">
        <v>89.85507246376811</v>
      </c>
      <c r="R16" s="298">
        <v>75.342465753424662</v>
      </c>
      <c r="S16" s="298">
        <v>77.464788732394368</v>
      </c>
    </row>
    <row r="17" spans="1:19" ht="12.75" customHeight="1">
      <c r="A17" s="11"/>
      <c r="B17" s="6" t="s">
        <v>7</v>
      </c>
      <c r="C17" s="11"/>
      <c r="D17" s="29">
        <v>0</v>
      </c>
      <c r="E17" s="29">
        <v>0</v>
      </c>
      <c r="F17" s="29">
        <v>0.67567567567567566</v>
      </c>
      <c r="G17" s="29">
        <v>1.4285714285714286</v>
      </c>
      <c r="H17" s="29">
        <v>0.55865921787709494</v>
      </c>
      <c r="I17" s="29">
        <v>0</v>
      </c>
      <c r="J17" s="30">
        <v>0</v>
      </c>
      <c r="K17" s="30">
        <v>0</v>
      </c>
      <c r="L17" s="30">
        <v>0</v>
      </c>
      <c r="M17" s="30">
        <v>1.5503875968992249</v>
      </c>
      <c r="N17" s="30">
        <v>0.95238095238095233</v>
      </c>
      <c r="O17" s="30">
        <v>3.4013605442176869</v>
      </c>
      <c r="P17" s="30">
        <v>6.962025316455696</v>
      </c>
      <c r="Q17" s="30">
        <v>7.2463768115942031</v>
      </c>
      <c r="R17" s="314">
        <v>5.4794520547945202</v>
      </c>
      <c r="S17" s="314">
        <v>4.225352112676056</v>
      </c>
    </row>
    <row r="18" spans="1:19" ht="12.75" customHeight="1">
      <c r="A18" s="11"/>
      <c r="B18" s="6" t="s">
        <v>41</v>
      </c>
      <c r="C18" s="11"/>
      <c r="D18" s="29">
        <v>0</v>
      </c>
      <c r="E18" s="29">
        <v>1.408450704225352</v>
      </c>
      <c r="F18" s="29">
        <v>0</v>
      </c>
      <c r="G18" s="29">
        <v>0.7142857142857143</v>
      </c>
      <c r="H18" s="29">
        <v>0</v>
      </c>
      <c r="I18" s="29">
        <v>1.2820512820512822</v>
      </c>
      <c r="J18" s="30">
        <v>0.59523809523809523</v>
      </c>
      <c r="K18" s="30">
        <v>2.3255813953488373</v>
      </c>
      <c r="L18" s="30">
        <v>1.3422818791946309</v>
      </c>
      <c r="M18" s="30">
        <v>2.3255813953488373</v>
      </c>
      <c r="N18" s="30">
        <v>1.9047619047619047</v>
      </c>
      <c r="O18" s="30">
        <v>2.1</v>
      </c>
      <c r="P18" s="30">
        <v>0.63291139240506333</v>
      </c>
      <c r="Q18" s="30">
        <v>2.8985507246376812</v>
      </c>
      <c r="R18" s="298">
        <v>0</v>
      </c>
      <c r="S18" s="298">
        <v>0</v>
      </c>
    </row>
    <row r="19" spans="1:19" ht="12.75" customHeight="1">
      <c r="A19" s="11"/>
      <c r="B19" s="7" t="s">
        <v>42</v>
      </c>
      <c r="C19" s="33"/>
      <c r="D19" s="34">
        <v>8.8235294117647065</v>
      </c>
      <c r="E19" s="34">
        <v>11.971830985915492</v>
      </c>
      <c r="F19" s="34">
        <v>28.378378378378379</v>
      </c>
      <c r="G19" s="34">
        <v>36.428571428571431</v>
      </c>
      <c r="H19" s="34">
        <v>45.25139664804469</v>
      </c>
      <c r="I19" s="34">
        <v>41.666666666666664</v>
      </c>
      <c r="J19" s="35">
        <v>12.5</v>
      </c>
      <c r="K19" s="35">
        <v>35.65891472868217</v>
      </c>
      <c r="L19" s="35">
        <v>29.530201342281877</v>
      </c>
      <c r="M19" s="35">
        <v>37.209302325581397</v>
      </c>
      <c r="N19" s="35">
        <v>37.142857142857146</v>
      </c>
      <c r="O19" s="35">
        <v>39.700000000000003</v>
      </c>
      <c r="P19" s="35">
        <v>35.443037974683541</v>
      </c>
      <c r="Q19" s="35">
        <v>33.333333333333336</v>
      </c>
      <c r="R19" s="313">
        <v>38.356164383561641</v>
      </c>
      <c r="S19" s="313">
        <v>33.802816901408448</v>
      </c>
    </row>
    <row r="20" spans="1:19" ht="12.75" customHeight="1">
      <c r="A20" s="11"/>
      <c r="B20" s="8" t="s">
        <v>4</v>
      </c>
      <c r="C20" s="11"/>
      <c r="D20" s="29">
        <v>2.9411764705882355</v>
      </c>
      <c r="E20" s="29">
        <v>4.225352112676056</v>
      </c>
      <c r="F20" s="29">
        <v>2.7027027027027026</v>
      </c>
      <c r="G20" s="29">
        <v>3.5714285714285716</v>
      </c>
      <c r="H20" s="29">
        <v>1.6759776536312849</v>
      </c>
      <c r="I20" s="29">
        <v>1.2820512820512822</v>
      </c>
      <c r="J20" s="30">
        <v>6.5476190476190474</v>
      </c>
      <c r="K20" s="30">
        <v>11.627906976744185</v>
      </c>
      <c r="L20" s="30">
        <v>14.765100671140939</v>
      </c>
      <c r="M20" s="29">
        <v>13.178294573643411</v>
      </c>
      <c r="N20" s="29">
        <v>7.6190476190476186</v>
      </c>
      <c r="O20" s="29">
        <v>10.3</v>
      </c>
      <c r="P20" s="29">
        <v>17.088607594936708</v>
      </c>
      <c r="Q20" s="29">
        <v>10.144927536231885</v>
      </c>
      <c r="R20" s="29">
        <v>8.2191780821917817</v>
      </c>
      <c r="S20" s="29">
        <v>4.225352112676056</v>
      </c>
    </row>
    <row r="21" spans="1:19" ht="12.75" customHeight="1">
      <c r="A21" s="11"/>
      <c r="B21" s="14" t="s">
        <v>43</v>
      </c>
      <c r="C21" s="11"/>
      <c r="D21" s="29">
        <v>50</v>
      </c>
      <c r="E21" s="29">
        <v>61.267605633802816</v>
      </c>
      <c r="F21" s="29">
        <v>54.729729729729726</v>
      </c>
      <c r="G21" s="29">
        <v>61.428571428571431</v>
      </c>
      <c r="H21" s="29">
        <v>68.156424581005581</v>
      </c>
      <c r="I21" s="29">
        <v>74.358974358974365</v>
      </c>
      <c r="J21" s="30">
        <v>80.357142857142861</v>
      </c>
      <c r="K21" s="30">
        <v>71.31782945736434</v>
      </c>
      <c r="L21" s="30">
        <v>83.892617449664428</v>
      </c>
      <c r="M21" s="29">
        <v>76.744186046511629</v>
      </c>
      <c r="N21" s="29">
        <v>80</v>
      </c>
      <c r="O21" s="29">
        <v>80.8</v>
      </c>
      <c r="P21" s="29">
        <v>79.113924050632917</v>
      </c>
      <c r="Q21" s="29">
        <v>78.260869565217391</v>
      </c>
      <c r="R21" s="29">
        <v>78.082191780821915</v>
      </c>
      <c r="S21" s="29">
        <v>74.647887323943664</v>
      </c>
    </row>
    <row r="22" spans="1:19" ht="12.75" customHeight="1">
      <c r="A22" s="11"/>
      <c r="B22" s="15" t="s">
        <v>65</v>
      </c>
      <c r="C22" s="33"/>
      <c r="D22" s="34">
        <v>52.352941176470587</v>
      </c>
      <c r="E22" s="34">
        <v>64.08450704225352</v>
      </c>
      <c r="F22" s="34">
        <v>56.756756756756758</v>
      </c>
      <c r="G22" s="34">
        <v>63.571428571428569</v>
      </c>
      <c r="H22" s="34">
        <v>69.832402234636874</v>
      </c>
      <c r="I22" s="34">
        <v>75</v>
      </c>
      <c r="J22" s="35">
        <v>80.952380952380949</v>
      </c>
      <c r="K22" s="35">
        <v>72.868217054263567</v>
      </c>
      <c r="L22" s="35">
        <v>84.56375838926175</v>
      </c>
      <c r="M22" s="34">
        <v>77.519379844961236</v>
      </c>
      <c r="N22" s="34">
        <v>80</v>
      </c>
      <c r="O22" s="34">
        <v>80.8</v>
      </c>
      <c r="P22" s="34">
        <v>79.74683544303798</v>
      </c>
      <c r="Q22" s="34">
        <v>78.260869565217391</v>
      </c>
      <c r="R22" s="34">
        <v>80.821917808219183</v>
      </c>
      <c r="S22" s="34">
        <v>74.647887323943664</v>
      </c>
    </row>
    <row r="23" spans="1:19" ht="12.75" customHeight="1">
      <c r="A23" s="11"/>
      <c r="B23" s="16" t="s">
        <v>44</v>
      </c>
      <c r="C23" s="11"/>
      <c r="D23" s="29">
        <v>50</v>
      </c>
      <c r="E23" s="29">
        <v>61.267605633802816</v>
      </c>
      <c r="F23" s="29">
        <v>54.729729729729726</v>
      </c>
      <c r="G23" s="29">
        <v>61.428571428571431</v>
      </c>
      <c r="H23" s="29">
        <v>68.156424581005581</v>
      </c>
      <c r="I23" s="29">
        <v>74.358974358974365</v>
      </c>
      <c r="J23" s="30">
        <v>77.976190476190482</v>
      </c>
      <c r="K23" s="30">
        <v>71.31782945736434</v>
      </c>
      <c r="L23" s="30">
        <v>79.194630872483216</v>
      </c>
      <c r="M23" s="29">
        <v>73.643410852713174</v>
      </c>
      <c r="N23" s="29">
        <v>77.142857142857139</v>
      </c>
      <c r="O23" s="29">
        <v>76.7</v>
      </c>
      <c r="P23" s="29">
        <v>75.949367088607602</v>
      </c>
      <c r="Q23" s="29">
        <v>75.362318840579704</v>
      </c>
      <c r="R23" s="29">
        <v>76.712328767123282</v>
      </c>
      <c r="S23" s="29">
        <v>73.239436619718305</v>
      </c>
    </row>
    <row r="24" spans="1:19" ht="12.75" customHeight="1">
      <c r="A24" s="11"/>
      <c r="B24" s="6" t="s">
        <v>150</v>
      </c>
      <c r="C24" s="11"/>
      <c r="D24" s="29">
        <v>100</v>
      </c>
      <c r="E24" s="29">
        <v>100</v>
      </c>
      <c r="F24" s="29">
        <v>98.765432098765444</v>
      </c>
      <c r="G24" s="29">
        <v>100</v>
      </c>
      <c r="H24" s="29">
        <v>96.721311475409848</v>
      </c>
      <c r="I24" s="29">
        <v>93.965517241379303</v>
      </c>
      <c r="J24" s="30">
        <v>64.122137404580144</v>
      </c>
      <c r="K24" s="30">
        <v>59.782608695652179</v>
      </c>
      <c r="L24" s="30">
        <v>41.525423728813564</v>
      </c>
      <c r="M24" s="29">
        <v>47.368421052631582</v>
      </c>
      <c r="N24" s="29">
        <v>41.97530864197531</v>
      </c>
      <c r="O24" s="29">
        <v>31.25</v>
      </c>
      <c r="P24" s="29">
        <v>23.076923076923077</v>
      </c>
      <c r="Q24" s="291"/>
      <c r="R24" s="291"/>
      <c r="S24" s="291"/>
    </row>
    <row r="25" spans="1:19" ht="12.75" customHeight="1">
      <c r="A25" s="11"/>
      <c r="B25" s="7" t="s">
        <v>151</v>
      </c>
      <c r="C25" s="33"/>
      <c r="D25" s="34">
        <v>0</v>
      </c>
      <c r="E25" s="34">
        <v>0</v>
      </c>
      <c r="F25" s="34">
        <v>1.2345679012345678</v>
      </c>
      <c r="G25" s="34">
        <v>1.1627906976744187</v>
      </c>
      <c r="H25" s="34">
        <v>4.9180327868852469</v>
      </c>
      <c r="I25" s="34">
        <v>7.7586206896551717</v>
      </c>
      <c r="J25" s="35">
        <v>42.748091603053432</v>
      </c>
      <c r="K25" s="35">
        <v>46.739130434782609</v>
      </c>
      <c r="L25" s="35">
        <v>64.406779661016955</v>
      </c>
      <c r="M25" s="34">
        <v>57.894736842105267</v>
      </c>
      <c r="N25" s="34">
        <v>59.259259259259252</v>
      </c>
      <c r="O25" s="34">
        <v>73.214285714285708</v>
      </c>
      <c r="P25" s="34">
        <v>79.487179487179489</v>
      </c>
      <c r="Q25" s="292"/>
      <c r="R25" s="292"/>
      <c r="S25" s="292"/>
    </row>
    <row r="26" spans="1:19" ht="12.75" customHeight="1">
      <c r="A26" s="11"/>
      <c r="B26" s="6" t="s">
        <v>47</v>
      </c>
      <c r="C26" s="11"/>
      <c r="D26" s="29">
        <v>1.1764705882352942</v>
      </c>
      <c r="E26" s="29">
        <v>1.408450704225352</v>
      </c>
      <c r="F26" s="29">
        <v>4.0540540540540544</v>
      </c>
      <c r="G26" s="29">
        <v>0.7142857142857143</v>
      </c>
      <c r="H26" s="29">
        <v>1.1173184357541899</v>
      </c>
      <c r="I26" s="29">
        <v>0</v>
      </c>
      <c r="J26" s="30">
        <v>0</v>
      </c>
      <c r="K26" s="30">
        <v>1.5503875968992249</v>
      </c>
      <c r="L26" s="30">
        <v>0</v>
      </c>
      <c r="M26" s="29">
        <v>4.6511627906976747</v>
      </c>
      <c r="N26" s="29">
        <v>0</v>
      </c>
      <c r="O26" s="29">
        <v>0.68027210884353739</v>
      </c>
      <c r="P26" s="29">
        <v>0</v>
      </c>
      <c r="Q26" s="29">
        <v>4.3478260869565215</v>
      </c>
      <c r="R26" s="29">
        <v>1.3698630136986301</v>
      </c>
      <c r="S26" s="29">
        <v>0</v>
      </c>
    </row>
    <row r="27" spans="1:19" ht="12.75" customHeight="1">
      <c r="A27" s="11"/>
      <c r="B27" s="60" t="s">
        <v>45</v>
      </c>
      <c r="C27" s="61"/>
      <c r="D27" s="62">
        <v>53.529411764705884</v>
      </c>
      <c r="E27" s="62">
        <v>64.788732394366193</v>
      </c>
      <c r="F27" s="62">
        <v>59.45945945945946</v>
      </c>
      <c r="G27" s="62">
        <v>63.571428571428569</v>
      </c>
      <c r="H27" s="62">
        <v>70.391061452513966</v>
      </c>
      <c r="I27" s="69">
        <v>75</v>
      </c>
      <c r="J27" s="69">
        <v>80.952380952380949</v>
      </c>
      <c r="K27" s="69">
        <v>74.418604651162795</v>
      </c>
      <c r="L27" s="69">
        <v>84.56375838926175</v>
      </c>
      <c r="M27" s="62">
        <v>80.620155038759691</v>
      </c>
      <c r="N27" s="62">
        <v>80</v>
      </c>
      <c r="O27" s="62">
        <v>80.8</v>
      </c>
      <c r="P27" s="62">
        <v>79.74683544303798</v>
      </c>
      <c r="Q27" s="62">
        <v>82.608695652173907</v>
      </c>
      <c r="R27" s="62">
        <v>80.821917808219183</v>
      </c>
      <c r="S27" s="62">
        <v>74.647887323943664</v>
      </c>
    </row>
    <row r="28" spans="1:19" ht="12.75" customHeight="1">
      <c r="A28" s="11"/>
      <c r="B28" s="15" t="s">
        <v>48</v>
      </c>
      <c r="C28" s="11"/>
      <c r="D28" s="29">
        <v>4.7058823529411766</v>
      </c>
      <c r="E28" s="29">
        <v>5.6338028169014081</v>
      </c>
      <c r="F28" s="29">
        <v>6.756756756756757</v>
      </c>
      <c r="G28" s="29">
        <v>5</v>
      </c>
      <c r="H28" s="29">
        <v>2.2346368715083798</v>
      </c>
      <c r="I28" s="29">
        <v>6.4102564102564106</v>
      </c>
      <c r="J28" s="38">
        <v>3.5714285714285716</v>
      </c>
      <c r="K28" s="30">
        <v>5.4263565891472867</v>
      </c>
      <c r="L28" s="30">
        <v>4.026845637583893</v>
      </c>
      <c r="M28" s="29">
        <v>7.7519379844961236</v>
      </c>
      <c r="N28" s="29">
        <v>6.666666666666667</v>
      </c>
      <c r="O28" s="29">
        <v>5.5</v>
      </c>
      <c r="P28" s="29">
        <v>6.3291139240506329</v>
      </c>
      <c r="Q28" s="29">
        <v>7.2463768115942031</v>
      </c>
      <c r="R28" s="29">
        <v>8.2191780821917817</v>
      </c>
      <c r="S28" s="29">
        <v>2.816901408450704</v>
      </c>
    </row>
    <row r="29" spans="1:19" ht="12.75" customHeight="1">
      <c r="A29" s="11"/>
      <c r="B29" s="17" t="s">
        <v>46</v>
      </c>
      <c r="C29" s="33"/>
      <c r="D29" s="34">
        <v>7.0588235294117645</v>
      </c>
      <c r="E29" s="34">
        <v>5.6338028169014081</v>
      </c>
      <c r="F29" s="34">
        <v>10.135135135135135</v>
      </c>
      <c r="G29" s="34">
        <v>11.428571428571429</v>
      </c>
      <c r="H29" s="34">
        <v>5.027932960893855</v>
      </c>
      <c r="I29" s="34">
        <v>9.615384615384615</v>
      </c>
      <c r="J29" s="35">
        <v>8.9285714285714288</v>
      </c>
      <c r="K29" s="35">
        <v>10.077519379844961</v>
      </c>
      <c r="L29" s="35">
        <v>4.026845637583893</v>
      </c>
      <c r="M29" s="34">
        <v>16.279069767441861</v>
      </c>
      <c r="N29" s="34">
        <v>11.428571428571429</v>
      </c>
      <c r="O29" s="34">
        <v>12.3</v>
      </c>
      <c r="P29" s="34">
        <v>8.2278481012658222</v>
      </c>
      <c r="Q29" s="34">
        <v>15.942028985507246</v>
      </c>
      <c r="R29" s="34">
        <v>1.3698630136986301</v>
      </c>
      <c r="S29" s="34">
        <v>7.042253521126761</v>
      </c>
    </row>
    <row r="30" spans="1:19" ht="12.75" customHeight="1">
      <c r="A30" s="11"/>
      <c r="B30" s="6" t="s">
        <v>145</v>
      </c>
      <c r="C30" s="11"/>
      <c r="D30" s="29">
        <v>6.8027210884353737</v>
      </c>
      <c r="E30" s="29">
        <v>3.8759689922480618</v>
      </c>
      <c r="F30" s="29">
        <v>6.9230769230769234</v>
      </c>
      <c r="G30" s="29">
        <v>8.4033613445378155</v>
      </c>
      <c r="H30" s="29">
        <v>6.875</v>
      </c>
      <c r="I30" s="29">
        <v>8.6330935251798557</v>
      </c>
      <c r="J30" s="30">
        <v>8.0745341614906838</v>
      </c>
      <c r="K30" s="30">
        <v>10.344827586206897</v>
      </c>
      <c r="L30" s="30">
        <v>3.6764705882352939</v>
      </c>
      <c r="M30" s="30">
        <v>2.6086956521739131</v>
      </c>
      <c r="N30" s="30">
        <v>5.3191489361702127</v>
      </c>
      <c r="O30" s="30">
        <v>6.7</v>
      </c>
      <c r="P30" s="30">
        <v>4.0816326530612246</v>
      </c>
      <c r="Q30" s="30">
        <v>7.9365079365079367</v>
      </c>
      <c r="R30" s="30">
        <v>7.3529411764705879</v>
      </c>
      <c r="S30" s="30">
        <v>2.9850746268656718</v>
      </c>
    </row>
    <row r="31" spans="1:19" ht="13.5">
      <c r="A31" s="11"/>
      <c r="B31" s="7" t="s">
        <v>146</v>
      </c>
      <c r="C31" s="33"/>
      <c r="D31" s="34">
        <v>2.0408163265306123</v>
      </c>
      <c r="E31" s="34">
        <v>1.5503875968992249</v>
      </c>
      <c r="F31" s="34">
        <v>0</v>
      </c>
      <c r="G31" s="34">
        <v>3.3613445378151261</v>
      </c>
      <c r="H31" s="34">
        <v>0.625</v>
      </c>
      <c r="I31" s="34">
        <v>0.71942446043165464</v>
      </c>
      <c r="J31" s="35">
        <v>0</v>
      </c>
      <c r="K31" s="35">
        <v>2.5862068965517242</v>
      </c>
      <c r="L31" s="35">
        <v>0.73529411764705888</v>
      </c>
      <c r="M31" s="35">
        <v>0</v>
      </c>
      <c r="N31" s="35">
        <v>2.1276595744680851</v>
      </c>
      <c r="O31" s="35">
        <v>1.4814814814814814</v>
      </c>
      <c r="P31" s="35">
        <v>0.69444444444444442</v>
      </c>
      <c r="Q31" s="292"/>
      <c r="R31" s="292"/>
      <c r="S31" s="292"/>
    </row>
    <row r="32" spans="1:19" ht="13.5">
      <c r="A32" s="11"/>
      <c r="B32" s="7" t="s">
        <v>144</v>
      </c>
      <c r="C32" s="39"/>
      <c r="D32" s="125">
        <v>93.529411764705884</v>
      </c>
      <c r="E32" s="125">
        <v>89.436619718309856</v>
      </c>
      <c r="F32" s="125">
        <v>96.621621621621628</v>
      </c>
      <c r="G32" s="125">
        <v>88.571428571428569</v>
      </c>
      <c r="H32" s="125">
        <v>97.206703910614522</v>
      </c>
      <c r="I32" s="125">
        <v>96.15384615384616</v>
      </c>
      <c r="J32" s="126">
        <v>97.023809523809518</v>
      </c>
      <c r="K32" s="126">
        <v>96.124031007751938</v>
      </c>
      <c r="L32" s="126">
        <v>97.31543624161074</v>
      </c>
      <c r="M32" s="125">
        <v>98.449612403100772</v>
      </c>
      <c r="N32" s="125">
        <v>98.095238095238102</v>
      </c>
      <c r="O32" s="130">
        <v>100</v>
      </c>
      <c r="P32" s="130">
        <v>98.734177215189874</v>
      </c>
      <c r="Q32" s="130">
        <v>97.101449275362313</v>
      </c>
      <c r="R32" s="130">
        <v>95.890410958904113</v>
      </c>
      <c r="S32" s="130">
        <v>97.183098591549296</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ustomHeight="1"/>
    <row r="38" spans="1:19" ht="12.75" customHeight="1"/>
    <row r="40" spans="1:19" ht="15" customHeight="1"/>
    <row r="47" spans="1:19" ht="15" customHeight="1"/>
    <row r="50"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52"/>
  <sheetViews>
    <sheetView showGridLines="0" showRowColHeaders="0" workbookViewId="0">
      <selection activeCell="K38" sqref="K3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20">
      <c r="A1" s="43"/>
      <c r="B1" s="43"/>
      <c r="C1" s="43"/>
      <c r="D1" s="43"/>
      <c r="E1" s="43"/>
      <c r="F1" s="43"/>
      <c r="G1" s="43"/>
      <c r="H1" s="43"/>
      <c r="I1" s="43"/>
      <c r="J1" s="43"/>
      <c r="K1" s="43"/>
      <c r="L1" s="43"/>
      <c r="M1" s="43"/>
      <c r="N1" s="43"/>
      <c r="O1" s="43"/>
    </row>
    <row r="2" spans="1:20" ht="12.75" customHeight="1">
      <c r="A2" s="43"/>
      <c r="B2" s="425" t="s">
        <v>196</v>
      </c>
      <c r="C2" s="425"/>
      <c r="D2" s="425"/>
      <c r="E2" s="425"/>
      <c r="F2" s="425"/>
      <c r="G2" s="425"/>
      <c r="H2" s="425"/>
      <c r="I2" s="425"/>
      <c r="J2" s="425"/>
      <c r="K2" s="425"/>
      <c r="L2" s="425"/>
      <c r="M2" s="425"/>
      <c r="N2" s="425"/>
      <c r="O2" s="425"/>
      <c r="P2" s="425"/>
      <c r="Q2" s="425"/>
      <c r="R2" s="425"/>
      <c r="S2" s="425"/>
    </row>
    <row r="3" spans="1:20" ht="17.25" customHeight="1">
      <c r="A3" s="43"/>
      <c r="B3" s="425"/>
      <c r="C3" s="425"/>
      <c r="D3" s="425"/>
      <c r="E3" s="425"/>
      <c r="F3" s="425"/>
      <c r="G3" s="425"/>
      <c r="H3" s="425"/>
      <c r="I3" s="425"/>
      <c r="J3" s="425"/>
      <c r="K3" s="425"/>
      <c r="L3" s="425"/>
      <c r="M3" s="425"/>
      <c r="N3" s="425"/>
      <c r="O3" s="425"/>
      <c r="P3" s="425"/>
      <c r="Q3" s="425"/>
      <c r="R3" s="425"/>
      <c r="S3" s="425"/>
    </row>
    <row r="4" spans="1:20" ht="14.25" customHeight="1">
      <c r="A4" s="10"/>
      <c r="B4" s="110" t="s">
        <v>17</v>
      </c>
      <c r="C4" s="426" t="s">
        <v>68</v>
      </c>
      <c r="D4" s="426"/>
      <c r="E4" s="46"/>
      <c r="F4" s="46"/>
      <c r="G4" s="46"/>
      <c r="H4" s="46"/>
      <c r="I4" s="46"/>
      <c r="J4" s="46"/>
      <c r="K4" s="46"/>
      <c r="L4" s="46"/>
      <c r="M4" s="46"/>
      <c r="N4" s="46"/>
      <c r="O4" s="263"/>
      <c r="P4" s="107"/>
    </row>
    <row r="5" spans="1:20" ht="14.25" customHeight="1">
      <c r="A5" s="11"/>
      <c r="B5" s="21"/>
      <c r="C5" s="20"/>
      <c r="D5" s="428" t="s">
        <v>16</v>
      </c>
      <c r="E5" s="428"/>
      <c r="F5" s="428"/>
      <c r="G5" s="428"/>
      <c r="H5" s="428"/>
      <c r="I5" s="428"/>
      <c r="J5" s="428"/>
      <c r="K5" s="428"/>
      <c r="L5" s="428"/>
      <c r="M5" s="428"/>
      <c r="N5" s="428"/>
      <c r="O5" s="428"/>
      <c r="P5" s="428"/>
    </row>
    <row r="6" spans="1:20"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20" ht="12.75" customHeight="1">
      <c r="A7" s="18"/>
      <c r="B7" s="8" t="s">
        <v>9</v>
      </c>
      <c r="C7" s="26"/>
      <c r="D7" s="27">
        <v>192</v>
      </c>
      <c r="E7" s="27">
        <v>178</v>
      </c>
      <c r="F7" s="27">
        <v>183</v>
      </c>
      <c r="G7" s="27">
        <v>179</v>
      </c>
      <c r="H7" s="27">
        <v>164</v>
      </c>
      <c r="I7" s="66">
        <v>162</v>
      </c>
      <c r="J7" s="28">
        <v>198</v>
      </c>
      <c r="K7" s="28">
        <v>192</v>
      </c>
      <c r="L7" s="28">
        <v>222</v>
      </c>
      <c r="M7" s="28">
        <v>195</v>
      </c>
      <c r="N7" s="28">
        <v>220</v>
      </c>
      <c r="O7" s="28">
        <v>201</v>
      </c>
      <c r="P7" s="28">
        <v>183</v>
      </c>
      <c r="Q7" s="28">
        <v>178</v>
      </c>
      <c r="R7" s="28">
        <v>170</v>
      </c>
      <c r="S7" s="28">
        <v>196</v>
      </c>
    </row>
    <row r="8" spans="1:20" ht="12.75" customHeight="1">
      <c r="A8" s="18"/>
      <c r="B8" s="6" t="s">
        <v>15</v>
      </c>
      <c r="C8" s="11"/>
      <c r="D8" s="80"/>
      <c r="E8" s="80"/>
      <c r="F8" s="80"/>
      <c r="G8" s="80">
        <v>67.698661533166671</v>
      </c>
      <c r="H8" s="80">
        <v>60.279712568687629</v>
      </c>
      <c r="I8" s="80">
        <v>59.284632105921872</v>
      </c>
      <c r="J8" s="80">
        <v>70.862083774730152</v>
      </c>
      <c r="K8" s="81">
        <v>67.940071195532937</v>
      </c>
      <c r="L8" s="81">
        <v>77.615593042566204</v>
      </c>
      <c r="M8" s="81">
        <v>67.713035627474127</v>
      </c>
      <c r="N8" s="81">
        <v>75.833827402208826</v>
      </c>
      <c r="O8" s="210">
        <f>+O7*100000/Poblacs!J38</f>
        <v>68.804041980734866</v>
      </c>
      <c r="P8" s="210">
        <f>+P7*100000/Poblacs!K38</f>
        <v>63.684957821765643</v>
      </c>
      <c r="Q8" s="210">
        <f>+Q7*100000/Poblacs!L38</f>
        <v>62.091651463514175</v>
      </c>
      <c r="R8" s="210">
        <f>+R7*100000/Poblacs!M38</f>
        <v>59.943582510578281</v>
      </c>
      <c r="S8" s="210">
        <f>+S7*100000/Poblacs!N38</f>
        <v>69.185342590991084</v>
      </c>
      <c r="T8" s="31"/>
    </row>
    <row r="9" spans="1:20" ht="12.75" customHeight="1">
      <c r="A9" s="11"/>
      <c r="B9" s="6" t="s">
        <v>37</v>
      </c>
      <c r="C9" s="11"/>
      <c r="D9" s="86">
        <v>1.15625</v>
      </c>
      <c r="E9" s="86">
        <v>1.2078651685393258</v>
      </c>
      <c r="F9" s="86">
        <v>1.1967213114754098</v>
      </c>
      <c r="G9" s="86">
        <v>1.1117318435754191</v>
      </c>
      <c r="H9" s="86">
        <v>1.0365853658536586</v>
      </c>
      <c r="I9" s="86">
        <v>1.0555555555555556</v>
      </c>
      <c r="J9" s="87">
        <v>1.0202020202020201</v>
      </c>
      <c r="K9" s="87">
        <v>1.0520833333333333</v>
      </c>
      <c r="L9" s="87">
        <v>1.0360360360360361</v>
      </c>
      <c r="M9" s="87">
        <v>1.0512820512820513</v>
      </c>
      <c r="N9" s="87">
        <v>1.040909090909091</v>
      </c>
      <c r="O9" s="87">
        <v>1.1044776119402986</v>
      </c>
      <c r="P9" s="87">
        <v>1.098360655737705</v>
      </c>
      <c r="Q9" s="87">
        <v>1.0561797752808988</v>
      </c>
      <c r="R9" s="87">
        <v>1.0588235294117647</v>
      </c>
      <c r="S9" s="87">
        <v>1.1938775510204083</v>
      </c>
    </row>
    <row r="10" spans="1:20">
      <c r="A10" s="11"/>
      <c r="B10" s="6" t="s">
        <v>2</v>
      </c>
      <c r="C10" s="11"/>
      <c r="D10" s="80">
        <v>70.3125</v>
      </c>
      <c r="E10" s="80">
        <v>69.662921348314612</v>
      </c>
      <c r="F10" s="80">
        <v>70.491803278688522</v>
      </c>
      <c r="G10" s="80">
        <v>70.949720670391059</v>
      </c>
      <c r="H10" s="80">
        <v>74.390243902439025</v>
      </c>
      <c r="I10" s="80">
        <v>73.456790123456784</v>
      </c>
      <c r="J10" s="81">
        <v>72.222222222222229</v>
      </c>
      <c r="K10" s="81">
        <v>70.833333333333329</v>
      </c>
      <c r="L10" s="81">
        <v>71.171171171171167</v>
      </c>
      <c r="M10" s="81">
        <v>73.333333333333329</v>
      </c>
      <c r="N10" s="81">
        <v>71.36363636363636</v>
      </c>
      <c r="O10" s="81">
        <v>66.2</v>
      </c>
      <c r="P10" s="81">
        <v>74.863387978142072</v>
      </c>
      <c r="Q10" s="81">
        <v>71.910112359550567</v>
      </c>
      <c r="R10" s="81">
        <v>81.17647058823529</v>
      </c>
      <c r="S10" s="81">
        <v>76.530612244897952</v>
      </c>
    </row>
    <row r="11" spans="1:20" ht="12.75" customHeight="1">
      <c r="A11" s="11"/>
      <c r="B11" s="6" t="s">
        <v>5</v>
      </c>
      <c r="C11" s="58"/>
      <c r="D11" s="80">
        <v>79.6875</v>
      </c>
      <c r="E11" s="80">
        <v>82.584269662921344</v>
      </c>
      <c r="F11" s="80">
        <v>78.688524590163937</v>
      </c>
      <c r="G11" s="80">
        <v>88.268156424581008</v>
      </c>
      <c r="H11" s="80">
        <v>82.317073170731703</v>
      </c>
      <c r="I11" s="80">
        <v>80.246913580246911</v>
      </c>
      <c r="J11" s="80">
        <v>79.292929292929287</v>
      </c>
      <c r="K11" s="80">
        <v>80.208333333333329</v>
      </c>
      <c r="L11" s="80">
        <v>80.630630630630634</v>
      </c>
      <c r="M11" s="80">
        <v>81.025641025641022</v>
      </c>
      <c r="N11" s="80">
        <v>76.818181818181813</v>
      </c>
      <c r="O11" s="80">
        <v>77.114427860696523</v>
      </c>
      <c r="P11" s="80">
        <v>78.688524590163937</v>
      </c>
      <c r="Q11" s="80">
        <v>83.146067415730343</v>
      </c>
      <c r="R11" s="80">
        <v>82.352941176470594</v>
      </c>
      <c r="S11" s="80">
        <v>80.612244897959187</v>
      </c>
    </row>
    <row r="12" spans="1:20" ht="12.75" customHeight="1">
      <c r="A12" s="58"/>
      <c r="B12" s="7" t="s">
        <v>8</v>
      </c>
      <c r="C12" s="33"/>
      <c r="D12" s="88">
        <v>67.09375</v>
      </c>
      <c r="E12" s="34">
        <v>65.252808988764031</v>
      </c>
      <c r="F12" s="34">
        <v>66.989071038251311</v>
      </c>
      <c r="G12" s="34">
        <v>65.826815642458101</v>
      </c>
      <c r="H12" s="34">
        <v>65.707317073170714</v>
      </c>
      <c r="I12" s="34">
        <v>66.438271604938294</v>
      </c>
      <c r="J12" s="34">
        <v>65.888888888888943</v>
      </c>
      <c r="K12" s="35">
        <v>67.135416666666757</v>
      </c>
      <c r="L12" s="35">
        <v>66.265765765765721</v>
      </c>
      <c r="M12" s="35">
        <v>65.066666666666691</v>
      </c>
      <c r="N12" s="35">
        <v>66.55</v>
      </c>
      <c r="O12" s="35">
        <v>66.671641791044777</v>
      </c>
      <c r="P12" s="35">
        <v>65.038251366120235</v>
      </c>
      <c r="Q12" s="35">
        <v>64.258426966292149</v>
      </c>
      <c r="R12" s="35">
        <v>64.635294117647035</v>
      </c>
      <c r="S12" s="35">
        <v>65.397959183673422</v>
      </c>
    </row>
    <row r="13" spans="1:20" ht="12.75" customHeight="1">
      <c r="A13" s="11"/>
      <c r="B13" s="6" t="s">
        <v>1</v>
      </c>
      <c r="C13" s="11"/>
      <c r="D13" s="80">
        <v>8.9166666666666679</v>
      </c>
      <c r="E13" s="80">
        <v>9.3988764044943753</v>
      </c>
      <c r="F13" s="80">
        <v>10.967213114754093</v>
      </c>
      <c r="G13" s="80">
        <v>10.804469273743019</v>
      </c>
      <c r="H13" s="80">
        <v>8.6646341463414664</v>
      </c>
      <c r="I13" s="80">
        <v>8.6049382716049365</v>
      </c>
      <c r="J13" s="81">
        <v>8.4848484848484897</v>
      </c>
      <c r="K13" s="81">
        <v>8.1979166666666714</v>
      </c>
      <c r="L13" s="81">
        <v>9.7522522522522586</v>
      </c>
      <c r="M13" s="81">
        <v>9.6820512820512832</v>
      </c>
      <c r="N13" s="81">
        <v>9.17</v>
      </c>
      <c r="O13" s="81">
        <v>8.6268656716417897</v>
      </c>
      <c r="P13" s="81">
        <v>7.9672131147540952</v>
      </c>
      <c r="Q13" s="81">
        <v>6.7303370786516847</v>
      </c>
      <c r="R13" s="81">
        <v>7.3882352941176483</v>
      </c>
      <c r="S13" s="81">
        <v>7.8469387755102034</v>
      </c>
    </row>
    <row r="14" spans="1:20" ht="12.75" customHeight="1">
      <c r="A14" s="11"/>
      <c r="B14" s="6" t="s">
        <v>3</v>
      </c>
      <c r="C14" s="11"/>
      <c r="D14" s="34">
        <v>20.3125</v>
      </c>
      <c r="E14" s="34">
        <v>16.292134831460675</v>
      </c>
      <c r="F14" s="34">
        <v>14.754098360655737</v>
      </c>
      <c r="G14" s="34">
        <v>16.759776536312849</v>
      </c>
      <c r="H14" s="34">
        <v>12.804878048780488</v>
      </c>
      <c r="I14" s="34">
        <v>15.432098765432098</v>
      </c>
      <c r="J14" s="35">
        <v>11.616161616161616</v>
      </c>
      <c r="K14" s="35">
        <v>11.458333333333334</v>
      </c>
      <c r="L14" s="35">
        <v>9.4594594594594597</v>
      </c>
      <c r="M14" s="35">
        <v>11.282051282051283</v>
      </c>
      <c r="N14" s="35">
        <v>10.454545454545455</v>
      </c>
      <c r="O14" s="35">
        <v>9.4527363184079594</v>
      </c>
      <c r="P14" s="35">
        <v>10.382513661202186</v>
      </c>
      <c r="Q14" s="35">
        <v>6.7415730337078648</v>
      </c>
      <c r="R14" s="35">
        <v>8.235294117647058</v>
      </c>
      <c r="S14" s="35">
        <v>10.204081632653061</v>
      </c>
    </row>
    <row r="15" spans="1:20" ht="12.75" customHeight="1">
      <c r="A15" s="11"/>
      <c r="B15" s="8" t="s">
        <v>39</v>
      </c>
      <c r="C15" s="36"/>
      <c r="D15" s="89">
        <v>28.645833333333332</v>
      </c>
      <c r="E15" s="89">
        <v>39.887640449438202</v>
      </c>
      <c r="F15" s="89">
        <v>44.26229508196721</v>
      </c>
      <c r="G15" s="89">
        <v>55.307262569832403</v>
      </c>
      <c r="H15" s="89">
        <v>71.341463414634148</v>
      </c>
      <c r="I15" s="89">
        <v>50</v>
      </c>
      <c r="J15" s="89">
        <v>65.151515151515156</v>
      </c>
      <c r="K15" s="89">
        <v>79.6875</v>
      </c>
      <c r="L15" s="89">
        <v>82.882882882882882</v>
      </c>
      <c r="M15" s="89">
        <v>82.051282051282058</v>
      </c>
      <c r="N15" s="89">
        <v>76.818181818181813</v>
      </c>
      <c r="O15" s="89">
        <v>85.572139303482587</v>
      </c>
      <c r="P15" s="89">
        <v>90.163934426229503</v>
      </c>
      <c r="Q15" s="89">
        <v>84.269662921348313</v>
      </c>
      <c r="R15" s="89">
        <v>94.117647058823536</v>
      </c>
      <c r="S15" s="89">
        <v>89.795918367346943</v>
      </c>
    </row>
    <row r="16" spans="1:20" ht="12.75" customHeight="1">
      <c r="A16" s="11"/>
      <c r="B16" s="6" t="s">
        <v>40</v>
      </c>
      <c r="C16" s="11"/>
      <c r="D16" s="80">
        <v>76.5625</v>
      </c>
      <c r="E16" s="80">
        <v>76.966292134831463</v>
      </c>
      <c r="F16" s="80">
        <v>72.677595628415304</v>
      </c>
      <c r="G16" s="80">
        <v>68.156424581005581</v>
      </c>
      <c r="H16" s="80">
        <v>76.829268292682926</v>
      </c>
      <c r="I16" s="80">
        <v>65.432098765432102</v>
      </c>
      <c r="J16" s="81">
        <v>71.212121212121218</v>
      </c>
      <c r="K16" s="81">
        <v>76.041666666666671</v>
      </c>
      <c r="L16" s="81">
        <v>66.21621621621621</v>
      </c>
      <c r="M16" s="81">
        <v>63.07692307692308</v>
      </c>
      <c r="N16" s="81">
        <v>68.181818181818187</v>
      </c>
      <c r="O16" s="81">
        <v>82.6</v>
      </c>
      <c r="P16" s="81">
        <v>84.15300546448087</v>
      </c>
      <c r="Q16" s="81">
        <v>84.269662921348313</v>
      </c>
      <c r="R16" s="312">
        <v>52.941176470588232</v>
      </c>
      <c r="S16" s="312">
        <v>33.673469387755105</v>
      </c>
    </row>
    <row r="17" spans="1:19" ht="12.75" customHeight="1">
      <c r="A17" s="11"/>
      <c r="B17" s="6" t="s">
        <v>7</v>
      </c>
      <c r="C17" s="11"/>
      <c r="D17" s="29">
        <v>0</v>
      </c>
      <c r="E17" s="29">
        <v>0</v>
      </c>
      <c r="F17" s="29">
        <v>1.639344262295082</v>
      </c>
      <c r="G17" s="29">
        <v>0</v>
      </c>
      <c r="H17" s="29">
        <v>0</v>
      </c>
      <c r="I17" s="29">
        <v>0</v>
      </c>
      <c r="J17" s="30">
        <v>0</v>
      </c>
      <c r="K17" s="30">
        <v>0</v>
      </c>
      <c r="L17" s="30">
        <v>0</v>
      </c>
      <c r="M17" s="30">
        <v>0</v>
      </c>
      <c r="N17" s="30">
        <v>0</v>
      </c>
      <c r="O17" s="30">
        <v>0</v>
      </c>
      <c r="P17" s="30">
        <v>0.54644808743169404</v>
      </c>
      <c r="Q17" s="30">
        <v>1.1235955056179776</v>
      </c>
      <c r="R17" s="314">
        <v>0</v>
      </c>
      <c r="S17" s="314">
        <v>0</v>
      </c>
    </row>
    <row r="18" spans="1:19" ht="12.75" customHeight="1">
      <c r="A18" s="11"/>
      <c r="B18" s="6" t="s">
        <v>41</v>
      </c>
      <c r="C18" s="11"/>
      <c r="D18" s="29">
        <v>0</v>
      </c>
      <c r="E18" s="29">
        <v>0</v>
      </c>
      <c r="F18" s="29">
        <v>0</v>
      </c>
      <c r="G18" s="29">
        <v>0.55865921787709494</v>
      </c>
      <c r="H18" s="29">
        <v>0</v>
      </c>
      <c r="I18" s="29">
        <v>0</v>
      </c>
      <c r="J18" s="29">
        <v>0</v>
      </c>
      <c r="K18" s="29">
        <v>0.52083333333333337</v>
      </c>
      <c r="L18" s="29">
        <v>0.90090090090090091</v>
      </c>
      <c r="M18" s="29">
        <v>1.0256410256410255</v>
      </c>
      <c r="N18" s="29">
        <v>1.3698630136986301</v>
      </c>
      <c r="O18" s="30">
        <v>0</v>
      </c>
      <c r="P18" s="30">
        <v>1.639344262295082</v>
      </c>
      <c r="Q18" s="30">
        <v>0</v>
      </c>
      <c r="R18" s="314">
        <v>0</v>
      </c>
      <c r="S18" s="314">
        <v>0</v>
      </c>
    </row>
    <row r="19" spans="1:19" ht="12.75" customHeight="1">
      <c r="A19" s="11"/>
      <c r="B19" s="7" t="s">
        <v>42</v>
      </c>
      <c r="C19" s="33"/>
      <c r="D19" s="34">
        <v>73.958333333333329</v>
      </c>
      <c r="E19" s="34">
        <v>84.269662921348313</v>
      </c>
      <c r="F19" s="34">
        <v>81.967213114754102</v>
      </c>
      <c r="G19" s="34">
        <v>55.865921787709496</v>
      </c>
      <c r="H19" s="34">
        <v>77.439024390243901</v>
      </c>
      <c r="I19" s="34">
        <v>21.604938271604937</v>
      </c>
      <c r="J19" s="35">
        <v>16.161616161616163</v>
      </c>
      <c r="K19" s="35">
        <v>54.6875</v>
      </c>
      <c r="L19" s="35">
        <v>73.873873873873876</v>
      </c>
      <c r="M19" s="35">
        <v>54.871794871794869</v>
      </c>
      <c r="N19" s="35">
        <v>76.818181818181813</v>
      </c>
      <c r="O19" s="35">
        <v>59.223300970873787</v>
      </c>
      <c r="P19" s="35">
        <v>59.562841530054648</v>
      </c>
      <c r="Q19" s="35">
        <v>65.168539325842701</v>
      </c>
      <c r="R19" s="313">
        <v>22.352941176470587</v>
      </c>
      <c r="S19" s="313">
        <v>18.367346938775512</v>
      </c>
    </row>
    <row r="20" spans="1:19" ht="12.75" customHeight="1">
      <c r="A20" s="11"/>
      <c r="B20" s="8" t="s">
        <v>4</v>
      </c>
      <c r="C20" s="11"/>
      <c r="D20" s="29">
        <v>42.1875</v>
      </c>
      <c r="E20" s="29">
        <v>28.651685393258425</v>
      </c>
      <c r="F20" s="29">
        <v>14.207650273224044</v>
      </c>
      <c r="G20" s="29">
        <v>11.173184357541899</v>
      </c>
      <c r="H20" s="29">
        <v>30.487804878048781</v>
      </c>
      <c r="I20" s="29">
        <v>16.049382716049383</v>
      </c>
      <c r="J20" s="30">
        <v>18.181818181818183</v>
      </c>
      <c r="K20" s="30">
        <v>27.604166666666668</v>
      </c>
      <c r="L20" s="30">
        <v>38.738738738738739</v>
      </c>
      <c r="M20" s="29">
        <v>30.76923076923077</v>
      </c>
      <c r="N20" s="29">
        <v>16.818181818181817</v>
      </c>
      <c r="O20" s="29">
        <v>25.870646766169155</v>
      </c>
      <c r="P20" s="29">
        <v>16.939890710382514</v>
      </c>
      <c r="Q20" s="29">
        <v>13.48314606741573</v>
      </c>
      <c r="R20" s="29">
        <v>17.647058823529413</v>
      </c>
      <c r="S20" s="29">
        <v>16.326530612244898</v>
      </c>
    </row>
    <row r="21" spans="1:19" ht="12.75" customHeight="1">
      <c r="A21" s="11"/>
      <c r="B21" s="14" t="s">
        <v>43</v>
      </c>
      <c r="C21" s="11"/>
      <c r="D21" s="29">
        <v>23.958333333333332</v>
      </c>
      <c r="E21" s="29">
        <v>33.707865168539328</v>
      </c>
      <c r="F21" s="29">
        <v>37.704918032786885</v>
      </c>
      <c r="G21" s="29">
        <v>45.81005586592179</v>
      </c>
      <c r="H21" s="29">
        <v>63.414634146341463</v>
      </c>
      <c r="I21" s="29">
        <v>54.938271604938272</v>
      </c>
      <c r="J21" s="30">
        <v>66.666666666666671</v>
      </c>
      <c r="K21" s="30">
        <v>71.354166666666671</v>
      </c>
      <c r="L21" s="30">
        <v>78.378378378378372</v>
      </c>
      <c r="M21" s="29">
        <v>79.487179487179489</v>
      </c>
      <c r="N21" s="29">
        <v>78.181818181818187</v>
      </c>
      <c r="O21" s="29">
        <v>80.097087378640779</v>
      </c>
      <c r="P21" s="29">
        <v>81.420765027322403</v>
      </c>
      <c r="Q21" s="29">
        <v>80.898876404494388</v>
      </c>
      <c r="R21" s="29">
        <v>83.529411764705884</v>
      </c>
      <c r="S21" s="29">
        <v>81.632653061224488</v>
      </c>
    </row>
    <row r="22" spans="1:19" ht="12.75" customHeight="1">
      <c r="A22" s="11"/>
      <c r="B22" s="15" t="s">
        <v>65</v>
      </c>
      <c r="C22" s="33"/>
      <c r="D22" s="34">
        <v>58.333333333333336</v>
      </c>
      <c r="E22" s="34">
        <v>53.370786516853933</v>
      </c>
      <c r="F22" s="34">
        <v>46.448087431693992</v>
      </c>
      <c r="G22" s="34">
        <v>51.955307262569832</v>
      </c>
      <c r="H22" s="34">
        <v>71.341463414634148</v>
      </c>
      <c r="I22" s="34">
        <v>61.728395061728392</v>
      </c>
      <c r="J22" s="35">
        <v>72.727272727272734</v>
      </c>
      <c r="K22" s="35">
        <v>77.083333333333329</v>
      </c>
      <c r="L22" s="35">
        <v>84.684684684684683</v>
      </c>
      <c r="M22" s="34">
        <v>81.025641025641022</v>
      </c>
      <c r="N22" s="34">
        <v>80.909090909090907</v>
      </c>
      <c r="O22" s="34">
        <v>82.587064676616919</v>
      </c>
      <c r="P22" s="34">
        <v>84.15300546448087</v>
      </c>
      <c r="Q22" s="34">
        <v>82.022471910112358</v>
      </c>
      <c r="R22" s="34">
        <v>85.882352941176464</v>
      </c>
      <c r="S22" s="34">
        <v>84.693877551020407</v>
      </c>
    </row>
    <row r="23" spans="1:19" ht="12.75" customHeight="1">
      <c r="A23" s="11"/>
      <c r="B23" s="16" t="s">
        <v>44</v>
      </c>
      <c r="C23" s="11"/>
      <c r="D23" s="29">
        <v>23.958333333333332</v>
      </c>
      <c r="E23" s="29">
        <v>33.707865168539328</v>
      </c>
      <c r="F23" s="29">
        <v>37.704918032786885</v>
      </c>
      <c r="G23" s="29">
        <v>45.81005586592179</v>
      </c>
      <c r="H23" s="29">
        <v>62.804878048780488</v>
      </c>
      <c r="I23" s="29">
        <v>54.938271604938272</v>
      </c>
      <c r="J23" s="30">
        <v>55.050505050505052</v>
      </c>
      <c r="K23" s="30">
        <v>68.75</v>
      </c>
      <c r="L23" s="30">
        <v>74.77477477477477</v>
      </c>
      <c r="M23" s="29">
        <v>72.820512820512818</v>
      </c>
      <c r="N23" s="29">
        <v>73.63636363636364</v>
      </c>
      <c r="O23" s="29">
        <v>77.611940298507463</v>
      </c>
      <c r="P23" s="29">
        <v>78.142076502732237</v>
      </c>
      <c r="Q23" s="29">
        <v>75.280898876404493</v>
      </c>
      <c r="R23" s="29">
        <v>82.352941176470594</v>
      </c>
      <c r="S23" s="29">
        <v>80.612244897959187</v>
      </c>
    </row>
    <row r="24" spans="1:19" ht="12.75" customHeight="1">
      <c r="A24" s="11"/>
      <c r="B24" s="6" t="s">
        <v>150</v>
      </c>
      <c r="C24" s="11"/>
      <c r="D24" s="29">
        <v>100</v>
      </c>
      <c r="E24" s="29">
        <v>100</v>
      </c>
      <c r="F24" s="29">
        <v>100</v>
      </c>
      <c r="G24" s="29">
        <v>98.780487804878049</v>
      </c>
      <c r="H24" s="29">
        <v>81.553398058252426</v>
      </c>
      <c r="I24" s="29">
        <v>83.146067415730329</v>
      </c>
      <c r="J24" s="30">
        <v>71.559633027522921</v>
      </c>
      <c r="K24" s="30">
        <v>81.818181818181813</v>
      </c>
      <c r="L24" s="30">
        <v>64.457831325301214</v>
      </c>
      <c r="M24" s="29">
        <v>61.267605633802809</v>
      </c>
      <c r="N24" s="29">
        <v>55.55555555555555</v>
      </c>
      <c r="O24" s="29">
        <v>49.673202614379086</v>
      </c>
      <c r="P24" s="29">
        <v>30.281690140845072</v>
      </c>
      <c r="Q24" s="291"/>
      <c r="R24" s="291"/>
      <c r="S24" s="291"/>
    </row>
    <row r="25" spans="1:19" ht="12.75" customHeight="1">
      <c r="A25" s="11"/>
      <c r="B25" s="7" t="s">
        <v>151</v>
      </c>
      <c r="C25" s="33"/>
      <c r="D25" s="34">
        <v>0</v>
      </c>
      <c r="E25" s="34">
        <v>0</v>
      </c>
      <c r="F25" s="34">
        <v>0</v>
      </c>
      <c r="G25" s="34">
        <v>4.8780487804878048</v>
      </c>
      <c r="H25" s="34">
        <v>21.359223300970875</v>
      </c>
      <c r="I25" s="34">
        <v>21.348314606741571</v>
      </c>
      <c r="J25" s="35">
        <v>37.61467889908257</v>
      </c>
      <c r="K25" s="35">
        <v>30.303030303030297</v>
      </c>
      <c r="L25" s="35">
        <v>50.602409638554221</v>
      </c>
      <c r="M25" s="34">
        <v>50.704225352112672</v>
      </c>
      <c r="N25" s="34">
        <v>53.086419753086425</v>
      </c>
      <c r="O25" s="34">
        <v>62.091503267973856</v>
      </c>
      <c r="P25" s="34">
        <v>78.873239436619713</v>
      </c>
      <c r="Q25" s="292"/>
      <c r="R25" s="292"/>
      <c r="S25" s="292"/>
    </row>
    <row r="26" spans="1:19" ht="12.75" customHeight="1">
      <c r="A26" s="11"/>
      <c r="B26" s="6" t="s">
        <v>47</v>
      </c>
      <c r="C26" s="11"/>
      <c r="D26" s="29">
        <v>1.0416666666666667</v>
      </c>
      <c r="E26" s="29">
        <v>0</v>
      </c>
      <c r="F26" s="29">
        <v>1.0928961748633881</v>
      </c>
      <c r="G26" s="29">
        <v>1.6759776536312849</v>
      </c>
      <c r="H26" s="29">
        <v>0.6097560975609756</v>
      </c>
      <c r="I26" s="29">
        <v>3.0864197530864197</v>
      </c>
      <c r="J26" s="30">
        <v>1.0101010101010102</v>
      </c>
      <c r="K26" s="30">
        <v>1.0416666666666667</v>
      </c>
      <c r="L26" s="30">
        <v>0.90090090090090091</v>
      </c>
      <c r="M26" s="29">
        <v>0</v>
      </c>
      <c r="N26" s="29">
        <v>0.45662100456621002</v>
      </c>
      <c r="O26" s="29">
        <v>0.45662100456621002</v>
      </c>
      <c r="P26" s="29">
        <v>1.639344262295082</v>
      </c>
      <c r="Q26" s="29">
        <v>1.1235955056179776</v>
      </c>
      <c r="R26" s="29">
        <v>0</v>
      </c>
      <c r="S26" s="29">
        <v>0</v>
      </c>
    </row>
    <row r="27" spans="1:19" ht="12.75" customHeight="1">
      <c r="A27" s="11"/>
      <c r="B27" s="60" t="s">
        <v>45</v>
      </c>
      <c r="C27" s="61"/>
      <c r="D27" s="62">
        <v>58.333333333333336</v>
      </c>
      <c r="E27" s="62">
        <v>53.370786516853933</v>
      </c>
      <c r="F27" s="62">
        <v>46.994535519125684</v>
      </c>
      <c r="G27" s="62">
        <v>53.631284916201118</v>
      </c>
      <c r="H27" s="62">
        <v>71.341463414634148</v>
      </c>
      <c r="I27" s="69">
        <v>63.580246913580247</v>
      </c>
      <c r="J27" s="69">
        <v>73.232323232323239</v>
      </c>
      <c r="K27" s="69">
        <v>77.604166666666671</v>
      </c>
      <c r="L27" s="69">
        <v>85.13513513513513</v>
      </c>
      <c r="M27" s="62">
        <v>81.025641025641022</v>
      </c>
      <c r="N27" s="62">
        <v>81.36363636363636</v>
      </c>
      <c r="O27" s="62">
        <v>83.084577114427859</v>
      </c>
      <c r="P27" s="62">
        <v>85.245901639344268</v>
      </c>
      <c r="Q27" s="62">
        <v>83.146067415730343</v>
      </c>
      <c r="R27" s="62">
        <v>85.882352941176464</v>
      </c>
      <c r="S27" s="62">
        <v>84.693877551020407</v>
      </c>
    </row>
    <row r="28" spans="1:19" ht="12.75" customHeight="1">
      <c r="A28" s="11"/>
      <c r="B28" s="15" t="s">
        <v>48</v>
      </c>
      <c r="C28" s="11"/>
      <c r="D28" s="29">
        <v>11.458333333333334</v>
      </c>
      <c r="E28" s="29">
        <v>6.7415730337078648</v>
      </c>
      <c r="F28" s="29">
        <v>10.382513661202186</v>
      </c>
      <c r="G28" s="29">
        <v>7.8212290502793298</v>
      </c>
      <c r="H28" s="29">
        <v>9.7560975609756095</v>
      </c>
      <c r="I28" s="29">
        <v>4.9382716049382713</v>
      </c>
      <c r="J28" s="38">
        <v>5.0505050505050502</v>
      </c>
      <c r="K28" s="30">
        <v>5.208333333333333</v>
      </c>
      <c r="L28" s="30">
        <v>3.6036036036036037</v>
      </c>
      <c r="M28" s="29">
        <v>6.666666666666667</v>
      </c>
      <c r="N28" s="29">
        <v>7.7272727272727275</v>
      </c>
      <c r="O28" s="29">
        <v>7.5</v>
      </c>
      <c r="P28" s="29">
        <v>7.1038251366120218</v>
      </c>
      <c r="Q28" s="29">
        <v>3.3707865168539324</v>
      </c>
      <c r="R28" s="29">
        <v>2.3529411764705883</v>
      </c>
      <c r="S28" s="29">
        <v>6.1224489795918364</v>
      </c>
    </row>
    <row r="29" spans="1:19" ht="12.75" customHeight="1">
      <c r="A29" s="11"/>
      <c r="B29" s="17" t="s">
        <v>46</v>
      </c>
      <c r="C29" s="33"/>
      <c r="D29" s="34">
        <v>8.8541666666666661</v>
      </c>
      <c r="E29" s="34">
        <v>11.235955056179776</v>
      </c>
      <c r="F29" s="34">
        <v>8.1967213114754092</v>
      </c>
      <c r="G29" s="34">
        <v>11.173184357541899</v>
      </c>
      <c r="H29" s="34">
        <v>11.585365853658537</v>
      </c>
      <c r="I29" s="34">
        <v>10.493827160493828</v>
      </c>
      <c r="J29" s="35">
        <v>9.0909090909090917</v>
      </c>
      <c r="K29" s="35">
        <v>9.375</v>
      </c>
      <c r="L29" s="35">
        <v>9.9099099099099099</v>
      </c>
      <c r="M29" s="34">
        <v>11.282051282051283</v>
      </c>
      <c r="N29" s="34">
        <v>16.363636363636363</v>
      </c>
      <c r="O29" s="34">
        <v>16.417910447761194</v>
      </c>
      <c r="P29" s="34">
        <v>14.207650273224044</v>
      </c>
      <c r="Q29" s="34">
        <v>5.617977528089888</v>
      </c>
      <c r="R29" s="34">
        <v>14.117647058823529</v>
      </c>
      <c r="S29" s="34">
        <v>17.346938775510203</v>
      </c>
    </row>
    <row r="30" spans="1:19" ht="12.75" customHeight="1">
      <c r="A30" s="11"/>
      <c r="B30" s="6" t="s">
        <v>145</v>
      </c>
      <c r="C30" s="11"/>
      <c r="D30" s="29">
        <v>13.071895424836601</v>
      </c>
      <c r="E30" s="29">
        <v>6.7114093959731544</v>
      </c>
      <c r="F30" s="29">
        <v>9.615384615384615</v>
      </c>
      <c r="G30" s="29">
        <v>10.738255033557047</v>
      </c>
      <c r="H30" s="29">
        <v>6.9930069930069934</v>
      </c>
      <c r="I30" s="29">
        <v>9.4890510948905114</v>
      </c>
      <c r="J30" s="30">
        <v>8</v>
      </c>
      <c r="K30" s="30">
        <v>6.4705882352941178</v>
      </c>
      <c r="L30" s="30">
        <v>5.4726368159203984</v>
      </c>
      <c r="M30" s="30">
        <v>6.3583815028901736</v>
      </c>
      <c r="N30" s="30">
        <v>8.6294416243654819</v>
      </c>
      <c r="O30" s="30">
        <v>6</v>
      </c>
      <c r="P30" s="30">
        <v>4.2682926829268295</v>
      </c>
      <c r="Q30" s="30">
        <v>3.6144578313253013</v>
      </c>
      <c r="R30" s="30">
        <v>2.5641025641025643</v>
      </c>
      <c r="S30" s="30">
        <v>7.9545454545454541</v>
      </c>
    </row>
    <row r="31" spans="1:19" ht="13.5">
      <c r="A31" s="11"/>
      <c r="B31" s="7" t="s">
        <v>146</v>
      </c>
      <c r="C31" s="33"/>
      <c r="D31" s="34">
        <v>2.6143790849673203</v>
      </c>
      <c r="E31" s="34">
        <v>2.6845637583892619</v>
      </c>
      <c r="F31" s="34">
        <v>2.5641025641025643</v>
      </c>
      <c r="G31" s="34">
        <v>0.67114093959731547</v>
      </c>
      <c r="H31" s="34">
        <v>0.69930069930069927</v>
      </c>
      <c r="I31" s="34">
        <v>0</v>
      </c>
      <c r="J31" s="35">
        <v>1.1428571428571428</v>
      </c>
      <c r="K31" s="35">
        <v>1.1764705882352942</v>
      </c>
      <c r="L31" s="35">
        <v>0</v>
      </c>
      <c r="M31" s="35">
        <v>1.1560693641618498</v>
      </c>
      <c r="N31" s="35">
        <v>1.015228426395939</v>
      </c>
      <c r="O31" s="35">
        <v>0.54644808743169404</v>
      </c>
      <c r="P31" s="35">
        <v>1.2048192771084338</v>
      </c>
      <c r="Q31" s="292"/>
      <c r="R31" s="292"/>
      <c r="S31" s="292"/>
    </row>
    <row r="32" spans="1:19" ht="13.5">
      <c r="A32" s="11"/>
      <c r="B32" s="187" t="s">
        <v>144</v>
      </c>
      <c r="C32" s="260"/>
      <c r="D32" s="130">
        <v>96.875</v>
      </c>
      <c r="E32" s="130">
        <v>98.876404494382029</v>
      </c>
      <c r="F32" s="130">
        <v>98.907103825136616</v>
      </c>
      <c r="G32" s="130">
        <v>98.324022346368722</v>
      </c>
      <c r="H32" s="130">
        <v>99.390243902439025</v>
      </c>
      <c r="I32" s="130">
        <v>98.76543209876543</v>
      </c>
      <c r="J32" s="131">
        <v>99.494949494949495</v>
      </c>
      <c r="K32" s="131">
        <v>99.479166666666671</v>
      </c>
      <c r="L32" s="131">
        <v>100</v>
      </c>
      <c r="M32" s="130">
        <v>100</v>
      </c>
      <c r="N32" s="130">
        <v>99.543378995433784</v>
      </c>
      <c r="O32" s="130">
        <v>100</v>
      </c>
      <c r="P32" s="130">
        <v>100</v>
      </c>
      <c r="Q32" s="130">
        <v>100</v>
      </c>
      <c r="R32" s="130">
        <v>98.82352941176471</v>
      </c>
      <c r="S32" s="130">
        <v>100</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ustomHeight="1">
      <c r="B36" s="465"/>
      <c r="C36" s="465"/>
      <c r="D36" s="465"/>
      <c r="E36" s="465"/>
      <c r="F36" s="465"/>
      <c r="G36" s="465"/>
      <c r="H36" s="465"/>
      <c r="I36" s="465"/>
      <c r="J36"/>
    </row>
    <row r="37" spans="1:19" ht="15" customHeight="1"/>
    <row r="38" spans="1:19" ht="15" customHeight="1"/>
    <row r="46" spans="1:19" ht="15" customHeight="1"/>
    <row r="47" spans="1:19" ht="15" customHeight="1"/>
    <row r="49" spans="14:14" ht="15" customHeight="1"/>
    <row r="51" spans="14:14">
      <c r="N51" s="259"/>
    </row>
    <row r="52" spans="14:14">
      <c r="N52" s="259"/>
    </row>
  </sheetData>
  <mergeCells count="5">
    <mergeCell ref="B2:S3"/>
    <mergeCell ref="C4:D4"/>
    <mergeCell ref="D5:P5"/>
    <mergeCell ref="B33:S35"/>
    <mergeCell ref="B36:I36"/>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49"/>
  <sheetViews>
    <sheetView showGridLines="0" showRowColHeaders="0" workbookViewId="0">
      <selection activeCell="K38" sqref="K3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20">
      <c r="A1" s="43"/>
      <c r="B1" s="43"/>
      <c r="C1" s="43"/>
      <c r="D1" s="43"/>
      <c r="E1" s="43"/>
      <c r="F1" s="43"/>
      <c r="G1" s="43"/>
      <c r="H1" s="43"/>
      <c r="I1" s="43"/>
      <c r="J1" s="43"/>
      <c r="K1" s="43"/>
      <c r="L1" s="43"/>
      <c r="M1" s="43"/>
      <c r="N1" s="43"/>
      <c r="O1" s="43"/>
    </row>
    <row r="2" spans="1:20" ht="12.75" customHeight="1">
      <c r="A2" s="43"/>
      <c r="B2" s="425" t="s">
        <v>197</v>
      </c>
      <c r="C2" s="425"/>
      <c r="D2" s="425"/>
      <c r="E2" s="425"/>
      <c r="F2" s="425"/>
      <c r="G2" s="425"/>
      <c r="H2" s="425"/>
      <c r="I2" s="425"/>
      <c r="J2" s="425"/>
      <c r="K2" s="425"/>
      <c r="L2" s="425"/>
      <c r="M2" s="425"/>
      <c r="N2" s="425"/>
      <c r="O2" s="425"/>
      <c r="P2" s="425"/>
      <c r="Q2" s="425"/>
      <c r="R2" s="425"/>
      <c r="S2" s="425"/>
    </row>
    <row r="3" spans="1:20" ht="17.25" customHeight="1">
      <c r="A3" s="43"/>
      <c r="B3" s="425"/>
      <c r="C3" s="425"/>
      <c r="D3" s="425"/>
      <c r="E3" s="425"/>
      <c r="F3" s="425"/>
      <c r="G3" s="425"/>
      <c r="H3" s="425"/>
      <c r="I3" s="425"/>
      <c r="J3" s="425"/>
      <c r="K3" s="425"/>
      <c r="L3" s="425"/>
      <c r="M3" s="425"/>
      <c r="N3" s="425"/>
      <c r="O3" s="425"/>
      <c r="P3" s="425"/>
      <c r="Q3" s="425"/>
      <c r="R3" s="425"/>
      <c r="S3" s="425"/>
    </row>
    <row r="4" spans="1:20" ht="14.25" customHeight="1">
      <c r="A4" s="10"/>
      <c r="B4" s="110" t="s">
        <v>17</v>
      </c>
      <c r="C4" s="426" t="s">
        <v>68</v>
      </c>
      <c r="D4" s="426"/>
      <c r="E4" s="46"/>
      <c r="F4" s="46"/>
      <c r="G4" s="46"/>
      <c r="H4" s="46"/>
      <c r="I4" s="46"/>
      <c r="J4" s="46"/>
      <c r="K4" s="46"/>
      <c r="L4" s="46"/>
      <c r="M4" s="46"/>
      <c r="N4" s="46"/>
      <c r="O4" s="263"/>
      <c r="P4" s="107"/>
    </row>
    <row r="5" spans="1:20" ht="14.25" customHeight="1">
      <c r="A5" s="11"/>
      <c r="B5" s="21"/>
      <c r="C5" s="20"/>
      <c r="D5" s="428" t="s">
        <v>16</v>
      </c>
      <c r="E5" s="428"/>
      <c r="F5" s="428"/>
      <c r="G5" s="428"/>
      <c r="H5" s="428"/>
      <c r="I5" s="428"/>
      <c r="J5" s="428"/>
      <c r="K5" s="428"/>
      <c r="L5" s="428"/>
      <c r="M5" s="428"/>
      <c r="N5" s="428"/>
      <c r="O5" s="428"/>
      <c r="P5" s="428"/>
    </row>
    <row r="6" spans="1:20"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20" ht="12.75" customHeight="1">
      <c r="A7" s="18"/>
      <c r="B7" s="8" t="s">
        <v>9</v>
      </c>
      <c r="C7" s="26"/>
      <c r="D7" s="27">
        <v>122</v>
      </c>
      <c r="E7" s="27">
        <v>105</v>
      </c>
      <c r="F7" s="27">
        <v>99</v>
      </c>
      <c r="G7" s="27">
        <v>131</v>
      </c>
      <c r="H7" s="27">
        <v>136</v>
      </c>
      <c r="I7" s="66">
        <v>96</v>
      </c>
      <c r="J7" s="28">
        <v>89</v>
      </c>
      <c r="K7" s="28">
        <v>105</v>
      </c>
      <c r="L7" s="28">
        <v>106</v>
      </c>
      <c r="M7" s="28">
        <v>94</v>
      </c>
      <c r="N7" s="28">
        <v>88</v>
      </c>
      <c r="O7" s="28">
        <v>79</v>
      </c>
      <c r="P7" s="28">
        <v>103</v>
      </c>
      <c r="Q7" s="28">
        <v>92</v>
      </c>
      <c r="R7" s="28">
        <v>66</v>
      </c>
      <c r="S7" s="28">
        <v>56</v>
      </c>
    </row>
    <row r="8" spans="1:20" ht="12.75" customHeight="1">
      <c r="A8" s="18"/>
      <c r="B8" s="6" t="s">
        <v>15</v>
      </c>
      <c r="C8" s="11"/>
      <c r="D8" s="80"/>
      <c r="E8" s="80"/>
      <c r="F8" s="80"/>
      <c r="G8" s="80">
        <v>82.064774791705815</v>
      </c>
      <c r="H8" s="80">
        <v>82.588418188884575</v>
      </c>
      <c r="I8" s="80">
        <v>58.008846349068229</v>
      </c>
      <c r="J8" s="80">
        <v>52.766381293428509</v>
      </c>
      <c r="K8" s="81">
        <v>61.524759321001035</v>
      </c>
      <c r="L8" s="81">
        <v>61.592097617664152</v>
      </c>
      <c r="M8" s="81">
        <v>54.271577282148691</v>
      </c>
      <c r="N8" s="81">
        <v>50.572096845565461</v>
      </c>
      <c r="O8" s="210">
        <f>+O7*100000/Poblacs!J39</f>
        <v>45.490141883176712</v>
      </c>
      <c r="P8" s="210">
        <f>+P7*100000/Poblacs!K39</f>
        <v>59.656194977295897</v>
      </c>
      <c r="Q8" s="210">
        <f>+Q7*100000/Poblacs!L39</f>
        <v>53.15461058470072</v>
      </c>
      <c r="R8" s="210">
        <f>+R7*100000/Poblacs!M39</f>
        <v>38.099196453311166</v>
      </c>
      <c r="S8" s="210">
        <f>+S7*100000/Poblacs!N39</f>
        <v>32.107146133382258</v>
      </c>
      <c r="T8" s="31"/>
    </row>
    <row r="9" spans="1:20" ht="12.75" customHeight="1">
      <c r="A9" s="11"/>
      <c r="B9" s="6" t="s">
        <v>37</v>
      </c>
      <c r="C9" s="11"/>
      <c r="D9" s="86">
        <v>1.139344262295082</v>
      </c>
      <c r="E9" s="86">
        <v>1.2</v>
      </c>
      <c r="F9" s="86">
        <v>1.1414141414141414</v>
      </c>
      <c r="G9" s="86">
        <v>1.2595419847328244</v>
      </c>
      <c r="H9" s="86">
        <v>1.2720588235294117</v>
      </c>
      <c r="I9" s="86">
        <v>1.375</v>
      </c>
      <c r="J9" s="87">
        <v>1.1910112359550562</v>
      </c>
      <c r="K9" s="87">
        <v>1.2857142857142858</v>
      </c>
      <c r="L9" s="87">
        <v>1.2547169811320755</v>
      </c>
      <c r="M9" s="87">
        <v>1.3510638297872339</v>
      </c>
      <c r="N9" s="87">
        <v>1.1590909090909092</v>
      </c>
      <c r="O9" s="87">
        <v>1.1265822784810127</v>
      </c>
      <c r="P9" s="87">
        <v>1.1067961165048543</v>
      </c>
      <c r="Q9" s="87">
        <v>1.2608695652173914</v>
      </c>
      <c r="R9" s="87">
        <v>1.1818181818181819</v>
      </c>
      <c r="S9" s="87">
        <v>1.2142857142857142</v>
      </c>
    </row>
    <row r="10" spans="1:20">
      <c r="A10" s="11"/>
      <c r="B10" s="6" t="s">
        <v>2</v>
      </c>
      <c r="C10" s="11"/>
      <c r="D10" s="80">
        <v>64.754098360655732</v>
      </c>
      <c r="E10" s="80">
        <v>66.666666666666671</v>
      </c>
      <c r="F10" s="80">
        <v>66.666666666666671</v>
      </c>
      <c r="G10" s="80">
        <v>61.068702290076338</v>
      </c>
      <c r="H10" s="80">
        <v>69.117647058823536</v>
      </c>
      <c r="I10" s="80">
        <v>58.333333333333336</v>
      </c>
      <c r="J10" s="81">
        <v>73.033707865168537</v>
      </c>
      <c r="K10" s="81">
        <v>73.333333333333329</v>
      </c>
      <c r="L10" s="81">
        <v>75.471698113207552</v>
      </c>
      <c r="M10" s="81">
        <v>74.468085106382972</v>
      </c>
      <c r="N10" s="81">
        <v>70.454545454545453</v>
      </c>
      <c r="O10" s="81">
        <v>64.599999999999994</v>
      </c>
      <c r="P10" s="81">
        <v>74.757281553398059</v>
      </c>
      <c r="Q10" s="81">
        <v>67.391304347826093</v>
      </c>
      <c r="R10" s="81">
        <v>66.666666666666657</v>
      </c>
      <c r="S10" s="81">
        <v>67.857142857142861</v>
      </c>
    </row>
    <row r="11" spans="1:20" ht="12.75" customHeight="1">
      <c r="A11" s="11"/>
      <c r="B11" s="6" t="s">
        <v>5</v>
      </c>
      <c r="C11" s="58"/>
      <c r="D11" s="80">
        <v>77.868852459016395</v>
      </c>
      <c r="E11" s="80">
        <v>80.952380952380949</v>
      </c>
      <c r="F11" s="80">
        <v>74.747474747474755</v>
      </c>
      <c r="G11" s="80">
        <v>70.992366412213741</v>
      </c>
      <c r="H11" s="80">
        <v>76.470588235294116</v>
      </c>
      <c r="I11" s="80">
        <v>73.958333333333329</v>
      </c>
      <c r="J11" s="80">
        <v>77.528089887640448</v>
      </c>
      <c r="K11" s="80">
        <v>70.476190476190482</v>
      </c>
      <c r="L11" s="80">
        <v>72.64150943396227</v>
      </c>
      <c r="M11" s="80">
        <v>81.914893617021278</v>
      </c>
      <c r="N11" s="80">
        <v>75</v>
      </c>
      <c r="O11" s="80">
        <v>73.417721518987335</v>
      </c>
      <c r="P11" s="80">
        <v>81.553398058252426</v>
      </c>
      <c r="Q11" s="80">
        <v>82.608695652173907</v>
      </c>
      <c r="R11" s="80">
        <v>75.757575757575751</v>
      </c>
      <c r="S11" s="80">
        <v>85.714285714285708</v>
      </c>
    </row>
    <row r="12" spans="1:20" ht="12.75" customHeight="1">
      <c r="A12" s="58"/>
      <c r="B12" s="7" t="s">
        <v>8</v>
      </c>
      <c r="C12" s="33"/>
      <c r="D12" s="88">
        <v>68.68032786885243</v>
      </c>
      <c r="E12" s="34">
        <v>67.685714285714283</v>
      </c>
      <c r="F12" s="34">
        <v>68.686868686868735</v>
      </c>
      <c r="G12" s="34">
        <v>70.618320610687022</v>
      </c>
      <c r="H12" s="34">
        <v>67.84558823529413</v>
      </c>
      <c r="I12" s="34">
        <v>69.53125</v>
      </c>
      <c r="J12" s="34">
        <v>67.92134831460676</v>
      </c>
      <c r="K12" s="35">
        <v>67.609523809523807</v>
      </c>
      <c r="L12" s="35">
        <v>67.226415094339586</v>
      </c>
      <c r="M12" s="35">
        <v>66.319148936170222</v>
      </c>
      <c r="N12" s="35">
        <v>68.47</v>
      </c>
      <c r="O12" s="35">
        <v>67.77215189873418</v>
      </c>
      <c r="P12" s="35">
        <v>65.640776699029104</v>
      </c>
      <c r="Q12" s="35">
        <v>64.782608695652172</v>
      </c>
      <c r="R12" s="35">
        <v>64.303030303030297</v>
      </c>
      <c r="S12" s="35">
        <v>61.928571428571431</v>
      </c>
    </row>
    <row r="13" spans="1:20" ht="12.75" customHeight="1">
      <c r="A13" s="11"/>
      <c r="B13" s="6" t="s">
        <v>1</v>
      </c>
      <c r="C13" s="11"/>
      <c r="D13" s="80">
        <v>9.2540983606557372</v>
      </c>
      <c r="E13" s="80">
        <v>10.209523809523812</v>
      </c>
      <c r="F13" s="80">
        <v>11.909090909090905</v>
      </c>
      <c r="G13" s="80">
        <v>10.595419847328239</v>
      </c>
      <c r="H13" s="80">
        <v>9.3161764705882373</v>
      </c>
      <c r="I13" s="80">
        <v>11.10416666666667</v>
      </c>
      <c r="J13" s="81">
        <v>10.438202247191013</v>
      </c>
      <c r="K13" s="81">
        <v>10.190476190476192</v>
      </c>
      <c r="L13" s="81">
        <v>9.1792452830188669</v>
      </c>
      <c r="M13" s="81">
        <v>8.8404255319148941</v>
      </c>
      <c r="N13" s="81">
        <v>8.51</v>
      </c>
      <c r="O13" s="81">
        <v>7.3417721518987333</v>
      </c>
      <c r="P13" s="81">
        <v>8.6116504854368916</v>
      </c>
      <c r="Q13" s="81">
        <v>10.760869565217391</v>
      </c>
      <c r="R13" s="81">
        <v>6.575757575757577</v>
      </c>
      <c r="S13" s="81">
        <v>6.8214285714285703</v>
      </c>
    </row>
    <row r="14" spans="1:20" ht="12.75" customHeight="1">
      <c r="A14" s="11"/>
      <c r="B14" s="6" t="s">
        <v>3</v>
      </c>
      <c r="C14" s="11"/>
      <c r="D14" s="34">
        <v>12.295081967213115</v>
      </c>
      <c r="E14" s="34">
        <v>14.285714285714286</v>
      </c>
      <c r="F14" s="34">
        <v>13.131313131313131</v>
      </c>
      <c r="G14" s="34">
        <v>12.213740458015268</v>
      </c>
      <c r="H14" s="34">
        <v>13.235294117647058</v>
      </c>
      <c r="I14" s="34">
        <v>13.541666666666666</v>
      </c>
      <c r="J14" s="35">
        <v>14.606741573033707</v>
      </c>
      <c r="K14" s="35">
        <v>13.333333333333334</v>
      </c>
      <c r="L14" s="35">
        <v>15.09433962264151</v>
      </c>
      <c r="M14" s="35">
        <v>13.829787234042554</v>
      </c>
      <c r="N14" s="35">
        <v>19.318181818181817</v>
      </c>
      <c r="O14" s="35">
        <v>17.7</v>
      </c>
      <c r="P14" s="35">
        <v>10.679611650485437</v>
      </c>
      <c r="Q14" s="35">
        <v>10.869565217391305</v>
      </c>
      <c r="R14" s="35">
        <v>3.0303030303030303</v>
      </c>
      <c r="S14" s="35">
        <v>21.428571428571427</v>
      </c>
    </row>
    <row r="15" spans="1:20" ht="12.75" customHeight="1">
      <c r="A15" s="11"/>
      <c r="B15" s="8" t="s">
        <v>39</v>
      </c>
      <c r="C15" s="36"/>
      <c r="D15" s="89">
        <v>35.245901639344261</v>
      </c>
      <c r="E15" s="89">
        <v>35.238095238095241</v>
      </c>
      <c r="F15" s="89">
        <v>36.363636363636367</v>
      </c>
      <c r="G15" s="89">
        <v>43.511450381679388</v>
      </c>
      <c r="H15" s="89">
        <v>55.147058823529413</v>
      </c>
      <c r="I15" s="89">
        <v>75</v>
      </c>
      <c r="J15" s="89">
        <v>74.157303370786522</v>
      </c>
      <c r="K15" s="89">
        <v>74.285714285714292</v>
      </c>
      <c r="L15" s="89">
        <v>72.64150943396227</v>
      </c>
      <c r="M15" s="89">
        <v>78.723404255319153</v>
      </c>
      <c r="N15" s="89">
        <v>78.409090909090907</v>
      </c>
      <c r="O15" s="89">
        <v>81.012658227848107</v>
      </c>
      <c r="P15" s="89">
        <v>82.524271844660191</v>
      </c>
      <c r="Q15" s="89">
        <v>80.434782608695656</v>
      </c>
      <c r="R15" s="89">
        <v>81.818181818181813</v>
      </c>
      <c r="S15" s="89">
        <v>75</v>
      </c>
    </row>
    <row r="16" spans="1:20" ht="12.75" customHeight="1">
      <c r="A16" s="11"/>
      <c r="B16" s="6" t="s">
        <v>40</v>
      </c>
      <c r="C16" s="11"/>
      <c r="D16" s="80">
        <v>76.229508196721312</v>
      </c>
      <c r="E16" s="80">
        <v>80.952380952380949</v>
      </c>
      <c r="F16" s="80">
        <v>81.818181818181813</v>
      </c>
      <c r="G16" s="80">
        <v>76.335877862595424</v>
      </c>
      <c r="H16" s="80">
        <v>77.941176470588232</v>
      </c>
      <c r="I16" s="80">
        <v>82.291666666666671</v>
      </c>
      <c r="J16" s="81">
        <v>75.280898876404493</v>
      </c>
      <c r="K16" s="81">
        <v>80.952380952380949</v>
      </c>
      <c r="L16" s="81">
        <v>83.018867924528308</v>
      </c>
      <c r="M16" s="81">
        <v>79.787234042553195</v>
      </c>
      <c r="N16" s="81">
        <v>80.681818181818187</v>
      </c>
      <c r="O16" s="81">
        <v>78.5</v>
      </c>
      <c r="P16" s="81">
        <v>86.407766990291265</v>
      </c>
      <c r="Q16" s="81">
        <v>89.130434782608702</v>
      </c>
      <c r="R16" s="312">
        <v>90.909090909090907</v>
      </c>
      <c r="S16" s="312">
        <v>35.714285714285715</v>
      </c>
    </row>
    <row r="17" spans="1:19" ht="12.75" customHeight="1">
      <c r="A17" s="11"/>
      <c r="B17" s="6" t="s">
        <v>7</v>
      </c>
      <c r="C17" s="11"/>
      <c r="D17" s="29">
        <v>0</v>
      </c>
      <c r="E17" s="29">
        <v>0</v>
      </c>
      <c r="F17" s="29">
        <v>1.0101010101010102</v>
      </c>
      <c r="G17" s="29">
        <v>0.76335877862595425</v>
      </c>
      <c r="H17" s="29">
        <v>0</v>
      </c>
      <c r="I17" s="29">
        <v>0</v>
      </c>
      <c r="J17" s="30">
        <v>0</v>
      </c>
      <c r="K17" s="30">
        <v>0</v>
      </c>
      <c r="L17" s="30">
        <v>0</v>
      </c>
      <c r="M17" s="30">
        <v>1.0638297872340425</v>
      </c>
      <c r="N17" s="30">
        <v>0</v>
      </c>
      <c r="O17" s="30">
        <v>1.3</v>
      </c>
      <c r="P17" s="30">
        <v>0</v>
      </c>
      <c r="Q17" s="30">
        <v>0</v>
      </c>
      <c r="R17" s="314">
        <v>3.0303030303030303</v>
      </c>
      <c r="S17" s="314">
        <v>0</v>
      </c>
    </row>
    <row r="18" spans="1:19" ht="12.75" customHeight="1">
      <c r="A18" s="11"/>
      <c r="B18" s="6" t="s">
        <v>41</v>
      </c>
      <c r="C18" s="11"/>
      <c r="D18" s="29">
        <v>0</v>
      </c>
      <c r="E18" s="29">
        <v>0</v>
      </c>
      <c r="F18" s="29">
        <v>0</v>
      </c>
      <c r="G18" s="29">
        <v>0</v>
      </c>
      <c r="H18" s="29">
        <v>0</v>
      </c>
      <c r="I18" s="29">
        <v>1.0416666666666667</v>
      </c>
      <c r="J18" s="29">
        <v>0</v>
      </c>
      <c r="K18" s="29">
        <v>0.95238095238095233</v>
      </c>
      <c r="L18" s="29">
        <v>0.94339622641509435</v>
      </c>
      <c r="M18" s="29">
        <v>1.0638297872340425</v>
      </c>
      <c r="N18" s="29">
        <v>2.2999999999999998</v>
      </c>
      <c r="O18" s="30">
        <v>0</v>
      </c>
      <c r="P18" s="30">
        <v>2.9</v>
      </c>
      <c r="Q18" s="30">
        <v>0</v>
      </c>
      <c r="R18" s="314">
        <v>3.0303030303030303</v>
      </c>
      <c r="S18" s="314">
        <v>0</v>
      </c>
    </row>
    <row r="19" spans="1:19" ht="12.75" customHeight="1">
      <c r="A19" s="11"/>
      <c r="B19" s="7" t="s">
        <v>42</v>
      </c>
      <c r="C19" s="33"/>
      <c r="D19" s="34">
        <v>12.295081967213115</v>
      </c>
      <c r="E19" s="34">
        <v>7.6190476190476186</v>
      </c>
      <c r="F19" s="34">
        <v>29.292929292929294</v>
      </c>
      <c r="G19" s="34">
        <v>8.3969465648854964</v>
      </c>
      <c r="H19" s="34">
        <v>18.382352941176471</v>
      </c>
      <c r="I19" s="34">
        <v>28.125</v>
      </c>
      <c r="J19" s="35">
        <v>55.056179775280896</v>
      </c>
      <c r="K19" s="35">
        <v>53.333333333333336</v>
      </c>
      <c r="L19" s="35">
        <v>66.037735849056602</v>
      </c>
      <c r="M19" s="35">
        <v>61.702127659574465</v>
      </c>
      <c r="N19" s="35">
        <v>65.909090909090907</v>
      </c>
      <c r="O19" s="35">
        <v>67.099999999999994</v>
      </c>
      <c r="P19" s="35">
        <v>66.990291262135926</v>
      </c>
      <c r="Q19" s="35">
        <v>45.652173913043477</v>
      </c>
      <c r="R19" s="313">
        <v>30.303030303030305</v>
      </c>
      <c r="S19" s="313">
        <v>7.1428571428571432</v>
      </c>
    </row>
    <row r="20" spans="1:19" ht="12.75" customHeight="1">
      <c r="A20" s="11"/>
      <c r="B20" s="8" t="s">
        <v>4</v>
      </c>
      <c r="C20" s="11"/>
      <c r="D20" s="29">
        <v>43.442622950819676</v>
      </c>
      <c r="E20" s="29">
        <v>45.714285714285715</v>
      </c>
      <c r="F20" s="29">
        <v>46.464646464646464</v>
      </c>
      <c r="G20" s="29">
        <v>34.351145038167942</v>
      </c>
      <c r="H20" s="29">
        <v>43.382352941176471</v>
      </c>
      <c r="I20" s="29">
        <v>44.791666666666664</v>
      </c>
      <c r="J20" s="30">
        <v>47.19101123595506</v>
      </c>
      <c r="K20" s="30">
        <v>46.666666666666664</v>
      </c>
      <c r="L20" s="30">
        <v>44.339622641509436</v>
      </c>
      <c r="M20" s="29">
        <v>44.680851063829785</v>
      </c>
      <c r="N20" s="29">
        <v>43.18181818181818</v>
      </c>
      <c r="O20" s="29">
        <v>32.9</v>
      </c>
      <c r="P20" s="29">
        <v>35.922330097087375</v>
      </c>
      <c r="Q20" s="29">
        <v>23.913043478260871</v>
      </c>
      <c r="R20" s="29">
        <v>21.212121212121211</v>
      </c>
      <c r="S20" s="29">
        <v>14.285714285714286</v>
      </c>
    </row>
    <row r="21" spans="1:19" ht="12.75" customHeight="1">
      <c r="A21" s="11"/>
      <c r="B21" s="14" t="s">
        <v>43</v>
      </c>
      <c r="C21" s="11"/>
      <c r="D21" s="29">
        <v>23.770491803278688</v>
      </c>
      <c r="E21" s="29">
        <v>25.714285714285715</v>
      </c>
      <c r="F21" s="29">
        <v>26.262626262626263</v>
      </c>
      <c r="G21" s="29">
        <v>38.167938931297712</v>
      </c>
      <c r="H21" s="29">
        <v>43.382352941176471</v>
      </c>
      <c r="I21" s="29">
        <v>63.541666666666664</v>
      </c>
      <c r="J21" s="30">
        <v>59.550561797752806</v>
      </c>
      <c r="K21" s="30">
        <v>70.476190476190482</v>
      </c>
      <c r="L21" s="30">
        <v>65.094339622641513</v>
      </c>
      <c r="M21" s="29">
        <v>63.829787234042556</v>
      </c>
      <c r="N21" s="29">
        <v>67.045454545454547</v>
      </c>
      <c r="O21" s="29">
        <v>65.8</v>
      </c>
      <c r="P21" s="29">
        <v>66.990291262135926</v>
      </c>
      <c r="Q21" s="29">
        <v>58.695652173913047</v>
      </c>
      <c r="R21" s="29">
        <v>60.606060606060609</v>
      </c>
      <c r="S21" s="29">
        <v>53.571428571428569</v>
      </c>
    </row>
    <row r="22" spans="1:19" ht="12.75" customHeight="1">
      <c r="A22" s="11"/>
      <c r="B22" s="15" t="s">
        <v>65</v>
      </c>
      <c r="C22" s="33"/>
      <c r="D22" s="34">
        <v>58.196721311475407</v>
      </c>
      <c r="E22" s="34">
        <v>58.095238095238095</v>
      </c>
      <c r="F22" s="34">
        <v>60.606060606060609</v>
      </c>
      <c r="G22" s="34">
        <v>59.541984732824424</v>
      </c>
      <c r="H22" s="34">
        <v>63.970588235294116</v>
      </c>
      <c r="I22" s="34">
        <v>72.916666666666671</v>
      </c>
      <c r="J22" s="35">
        <v>73.033707865168537</v>
      </c>
      <c r="K22" s="35">
        <v>75.238095238095241</v>
      </c>
      <c r="L22" s="35">
        <v>78.301886792452834</v>
      </c>
      <c r="M22" s="34">
        <v>77.659574468085111</v>
      </c>
      <c r="N22" s="34">
        <v>77.272727272727266</v>
      </c>
      <c r="O22" s="34">
        <v>73.400000000000006</v>
      </c>
      <c r="P22" s="34">
        <v>78.640776699029132</v>
      </c>
      <c r="Q22" s="34">
        <v>63.043478260869563</v>
      </c>
      <c r="R22" s="34">
        <v>69.696969696969703</v>
      </c>
      <c r="S22" s="34">
        <v>57.142857142857146</v>
      </c>
    </row>
    <row r="23" spans="1:19" ht="12.75" customHeight="1">
      <c r="A23" s="11"/>
      <c r="B23" s="16" t="s">
        <v>44</v>
      </c>
      <c r="C23" s="11"/>
      <c r="D23" s="29">
        <v>23.770491803278688</v>
      </c>
      <c r="E23" s="29">
        <v>25.714285714285715</v>
      </c>
      <c r="F23" s="29">
        <v>26.262626262626263</v>
      </c>
      <c r="G23" s="29">
        <v>38.167938931297712</v>
      </c>
      <c r="H23" s="29">
        <v>43.382352941176471</v>
      </c>
      <c r="I23" s="29">
        <v>63.541666666666664</v>
      </c>
      <c r="J23" s="30">
        <v>59.550561797752806</v>
      </c>
      <c r="K23" s="30">
        <v>64.761904761904759</v>
      </c>
      <c r="L23" s="30">
        <v>63.20754716981132</v>
      </c>
      <c r="M23" s="29">
        <v>62.765957446808514</v>
      </c>
      <c r="N23" s="29">
        <v>64.772727272727266</v>
      </c>
      <c r="O23" s="29">
        <v>65.8</v>
      </c>
      <c r="P23" s="29">
        <v>64.077669902912618</v>
      </c>
      <c r="Q23" s="29">
        <v>58.695652173913047</v>
      </c>
      <c r="R23" s="29">
        <v>60.606060606060609</v>
      </c>
      <c r="S23" s="29">
        <v>46.428571428571431</v>
      </c>
    </row>
    <row r="24" spans="1:19" ht="12.75" customHeight="1">
      <c r="A24" s="11"/>
      <c r="B24" s="6" t="s">
        <v>150</v>
      </c>
      <c r="C24" s="11"/>
      <c r="D24" s="29">
        <v>100</v>
      </c>
      <c r="E24" s="29">
        <v>100</v>
      </c>
      <c r="F24" s="29">
        <v>100</v>
      </c>
      <c r="G24" s="29">
        <v>100</v>
      </c>
      <c r="H24" s="29">
        <v>98.305084745762713</v>
      </c>
      <c r="I24" s="29">
        <v>98.360655737704917</v>
      </c>
      <c r="J24" s="30">
        <v>86.79245283018868</v>
      </c>
      <c r="K24" s="30">
        <v>79.411764705882362</v>
      </c>
      <c r="L24" s="30">
        <v>55.223880597014933</v>
      </c>
      <c r="M24" s="29">
        <v>47.457627118644062</v>
      </c>
      <c r="N24" s="29">
        <v>54.385964912280706</v>
      </c>
      <c r="O24" s="29">
        <v>50</v>
      </c>
      <c r="P24" s="29">
        <v>39.393939393939391</v>
      </c>
      <c r="Q24" s="291"/>
      <c r="R24" s="291"/>
      <c r="S24" s="291"/>
    </row>
    <row r="25" spans="1:19" ht="12.75" customHeight="1">
      <c r="A25" s="11"/>
      <c r="B25" s="7" t="s">
        <v>151</v>
      </c>
      <c r="C25" s="33"/>
      <c r="D25" s="34">
        <v>0</v>
      </c>
      <c r="E25" s="34">
        <v>0</v>
      </c>
      <c r="F25" s="34">
        <v>0</v>
      </c>
      <c r="G25" s="34">
        <v>0</v>
      </c>
      <c r="H25" s="34">
        <v>10.169491525423728</v>
      </c>
      <c r="I25" s="34">
        <v>21.311475409836063</v>
      </c>
      <c r="J25" s="35">
        <v>26.415094339622641</v>
      </c>
      <c r="K25" s="35">
        <v>41.176470588235297</v>
      </c>
      <c r="L25" s="35">
        <v>52.238805970149251</v>
      </c>
      <c r="M25" s="34">
        <v>69.491525423728802</v>
      </c>
      <c r="N25" s="34">
        <v>57.894736842105267</v>
      </c>
      <c r="O25" s="34">
        <v>65.384615384615387</v>
      </c>
      <c r="P25" s="34">
        <v>71.212121212121218</v>
      </c>
      <c r="Q25" s="292"/>
      <c r="R25" s="292"/>
      <c r="S25" s="292"/>
    </row>
    <row r="26" spans="1:19" ht="12.75" customHeight="1">
      <c r="A26" s="11"/>
      <c r="B26" s="6" t="s">
        <v>47</v>
      </c>
      <c r="C26" s="11"/>
      <c r="D26" s="29">
        <v>0</v>
      </c>
      <c r="E26" s="29">
        <v>0.95238095238095233</v>
      </c>
      <c r="F26" s="29">
        <v>0</v>
      </c>
      <c r="G26" s="29">
        <v>0.76335877862595425</v>
      </c>
      <c r="H26" s="29">
        <v>1.4705882352941178</v>
      </c>
      <c r="I26" s="29">
        <v>2.0833333333333335</v>
      </c>
      <c r="J26" s="30">
        <v>0</v>
      </c>
      <c r="K26" s="30">
        <v>0.95238095238095233</v>
      </c>
      <c r="L26" s="30">
        <v>0</v>
      </c>
      <c r="M26" s="29">
        <v>2.1276595744680851</v>
      </c>
      <c r="N26" s="29">
        <v>1.1235955056179776</v>
      </c>
      <c r="O26" s="30">
        <v>0</v>
      </c>
      <c r="P26" s="30">
        <v>0.970873786407767</v>
      </c>
      <c r="Q26" s="29">
        <v>4.3478260869565215</v>
      </c>
      <c r="R26" s="29">
        <v>3.0303030303030303</v>
      </c>
      <c r="S26" s="29">
        <v>0</v>
      </c>
    </row>
    <row r="27" spans="1:19" ht="12.75" customHeight="1">
      <c r="A27" s="11"/>
      <c r="B27" s="60" t="s">
        <v>45</v>
      </c>
      <c r="C27" s="61"/>
      <c r="D27" s="62">
        <v>58.196721311475407</v>
      </c>
      <c r="E27" s="62">
        <v>58.095238095238095</v>
      </c>
      <c r="F27" s="62">
        <v>60.606060606060609</v>
      </c>
      <c r="G27" s="62">
        <v>60.305343511450381</v>
      </c>
      <c r="H27" s="62">
        <v>65.441176470588232</v>
      </c>
      <c r="I27" s="69">
        <v>73.958333333333329</v>
      </c>
      <c r="J27" s="69">
        <v>73.033707865168537</v>
      </c>
      <c r="K27" s="69">
        <v>75.238095238095241</v>
      </c>
      <c r="L27" s="69">
        <v>78.301886792452834</v>
      </c>
      <c r="M27" s="62">
        <v>79.787234042553195</v>
      </c>
      <c r="N27" s="62">
        <v>78.409090909090907</v>
      </c>
      <c r="O27" s="62">
        <v>73.400000000000006</v>
      </c>
      <c r="P27" s="62">
        <v>78.640776699029132</v>
      </c>
      <c r="Q27" s="62">
        <v>67.391304347826093</v>
      </c>
      <c r="R27" s="62">
        <v>69.696969696969703</v>
      </c>
      <c r="S27" s="62">
        <v>57.142857142857146</v>
      </c>
    </row>
    <row r="28" spans="1:19" ht="12.75" customHeight="1">
      <c r="A28" s="11"/>
      <c r="B28" s="15" t="s">
        <v>48</v>
      </c>
      <c r="C28" s="11"/>
      <c r="D28" s="29">
        <v>2.459016393442623</v>
      </c>
      <c r="E28" s="29">
        <v>8.5714285714285712</v>
      </c>
      <c r="F28" s="29">
        <v>6.0606060606060606</v>
      </c>
      <c r="G28" s="29">
        <v>6.106870229007634</v>
      </c>
      <c r="H28" s="29">
        <v>3.6764705882352939</v>
      </c>
      <c r="I28" s="29">
        <v>7.291666666666667</v>
      </c>
      <c r="J28" s="38">
        <v>5.617977528089888</v>
      </c>
      <c r="K28" s="30">
        <v>4.7619047619047619</v>
      </c>
      <c r="L28" s="30">
        <v>0.94339622641509435</v>
      </c>
      <c r="M28" s="29">
        <v>5.3191489361702127</v>
      </c>
      <c r="N28" s="29">
        <v>9.0909090909090917</v>
      </c>
      <c r="O28" s="29">
        <v>10.1</v>
      </c>
      <c r="P28" s="29">
        <v>7.766990291262136</v>
      </c>
      <c r="Q28" s="29">
        <v>4.3478260869565215</v>
      </c>
      <c r="R28" s="29">
        <v>3.0303030303030303</v>
      </c>
      <c r="S28" s="29">
        <v>7.1428571428571432</v>
      </c>
    </row>
    <row r="29" spans="1:19" ht="12.75" customHeight="1">
      <c r="A29" s="11"/>
      <c r="B29" s="17" t="s">
        <v>46</v>
      </c>
      <c r="C29" s="33"/>
      <c r="D29" s="34">
        <v>3.278688524590164</v>
      </c>
      <c r="E29" s="34">
        <v>8.5714285714285712</v>
      </c>
      <c r="F29" s="34">
        <v>4.0404040404040407</v>
      </c>
      <c r="G29" s="34">
        <v>6.8702290076335881</v>
      </c>
      <c r="H29" s="34">
        <v>6.617647058823529</v>
      </c>
      <c r="I29" s="34">
        <v>13.541666666666666</v>
      </c>
      <c r="J29" s="35">
        <v>7.8651685393258424</v>
      </c>
      <c r="K29" s="35">
        <v>8.5714285714285712</v>
      </c>
      <c r="L29" s="35">
        <v>6.6037735849056602</v>
      </c>
      <c r="M29" s="34">
        <v>9.5744680851063837</v>
      </c>
      <c r="N29" s="34">
        <v>11.363636363636363</v>
      </c>
      <c r="O29" s="34">
        <v>17.7</v>
      </c>
      <c r="P29" s="34">
        <v>6.7961165048543686</v>
      </c>
      <c r="Q29" s="34">
        <v>10.869565217391305</v>
      </c>
      <c r="R29" s="34">
        <v>6.0606060606060606</v>
      </c>
      <c r="S29" s="34">
        <v>10.714285714285714</v>
      </c>
    </row>
    <row r="30" spans="1:19" ht="12.75" customHeight="1">
      <c r="A30" s="11"/>
      <c r="B30" s="6" t="s">
        <v>145</v>
      </c>
      <c r="C30" s="11"/>
      <c r="D30" s="29">
        <v>11.214953271028037</v>
      </c>
      <c r="E30" s="29">
        <v>8.8888888888888893</v>
      </c>
      <c r="F30" s="29">
        <v>2.3255813953488373</v>
      </c>
      <c r="G30" s="29">
        <v>3.4782608695652173</v>
      </c>
      <c r="H30" s="29">
        <v>11.016949152542374</v>
      </c>
      <c r="I30" s="29">
        <v>9.6385542168674707</v>
      </c>
      <c r="J30" s="30">
        <v>9.2105263157894743</v>
      </c>
      <c r="K30" s="30">
        <v>6.5934065934065931</v>
      </c>
      <c r="L30" s="30">
        <v>2.2222222222222223</v>
      </c>
      <c r="M30" s="30">
        <v>3.7037037037037037</v>
      </c>
      <c r="N30" s="30">
        <v>2.816901408450704</v>
      </c>
      <c r="O30" s="30">
        <v>7.7</v>
      </c>
      <c r="P30" s="30">
        <v>7.6086956521739131</v>
      </c>
      <c r="Q30" s="30">
        <v>2.4390243902439024</v>
      </c>
      <c r="R30" s="30">
        <v>9.375</v>
      </c>
      <c r="S30" s="30">
        <v>0</v>
      </c>
    </row>
    <row r="31" spans="1:19" ht="13.5">
      <c r="A31" s="11"/>
      <c r="B31" s="7" t="s">
        <v>146</v>
      </c>
      <c r="C31" s="33"/>
      <c r="D31" s="34">
        <v>1.8691588785046729</v>
      </c>
      <c r="E31" s="34">
        <v>2.2222222222222223</v>
      </c>
      <c r="F31" s="34">
        <v>5.8139534883720927</v>
      </c>
      <c r="G31" s="34">
        <v>1.7391304347826086</v>
      </c>
      <c r="H31" s="34">
        <v>1.6949152542372881</v>
      </c>
      <c r="I31" s="34">
        <v>2.4096385542168677</v>
      </c>
      <c r="J31" s="35">
        <v>0</v>
      </c>
      <c r="K31" s="35">
        <v>4.395604395604396</v>
      </c>
      <c r="L31" s="35">
        <v>1.1111111111111112</v>
      </c>
      <c r="M31" s="35">
        <v>2.4691358024691357</v>
      </c>
      <c r="N31" s="35">
        <v>0</v>
      </c>
      <c r="O31" s="35">
        <v>3.0769230769230771</v>
      </c>
      <c r="P31" s="35">
        <v>2.1276595744680851</v>
      </c>
      <c r="Q31" s="292"/>
      <c r="R31" s="292"/>
      <c r="S31" s="292"/>
    </row>
    <row r="32" spans="1:19" ht="13.5">
      <c r="A32" s="11"/>
      <c r="B32" s="187" t="s">
        <v>144</v>
      </c>
      <c r="C32" s="260"/>
      <c r="D32" s="130">
        <v>14.754098360655737</v>
      </c>
      <c r="E32" s="130">
        <v>23.80952380952381</v>
      </c>
      <c r="F32" s="130">
        <v>27.272727272727273</v>
      </c>
      <c r="G32" s="130">
        <v>37.404580152671755</v>
      </c>
      <c r="H32" s="130">
        <v>44.117647058823529</v>
      </c>
      <c r="I32" s="130">
        <v>69.791666666666671</v>
      </c>
      <c r="J32" s="131">
        <v>61.797752808988761</v>
      </c>
      <c r="K32" s="131">
        <v>60.952380952380949</v>
      </c>
      <c r="L32" s="131">
        <v>71.698113207547166</v>
      </c>
      <c r="M32" s="130">
        <v>73.40425531914893</v>
      </c>
      <c r="N32" s="130">
        <v>67.045454545454547</v>
      </c>
      <c r="O32" s="130">
        <v>72.151898734177209</v>
      </c>
      <c r="P32" s="130">
        <v>74.757281553398059</v>
      </c>
      <c r="Q32" s="130">
        <v>80.434782608695656</v>
      </c>
      <c r="R32" s="130">
        <v>72.727272727272734</v>
      </c>
      <c r="S32" s="130">
        <v>67.857142857142861</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ustomHeight="1"/>
    <row r="37" spans="1:19" ht="15" customHeight="1">
      <c r="J37" s="77"/>
      <c r="K37" s="77"/>
    </row>
    <row r="43" spans="1:19" ht="15" customHeight="1"/>
    <row r="49"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2"/>
  <sheetViews>
    <sheetView showGridLines="0" showRowColHeaders="0" tabSelected="1" zoomScale="120" zoomScaleNormal="120" workbookViewId="0">
      <selection activeCell="B70" sqref="B70"/>
    </sheetView>
  </sheetViews>
  <sheetFormatPr baseColWidth="10" defaultRowHeight="12.75"/>
  <cols>
    <col min="1" max="1" width="6.7109375" style="4" customWidth="1"/>
    <col min="2" max="2" width="37.7109375" style="4" customWidth="1"/>
    <col min="3" max="3" width="15.7109375" style="4" customWidth="1"/>
    <col min="4" max="4" width="32.85546875" style="4" customWidth="1"/>
    <col min="5" max="5" width="3.7109375" style="4" customWidth="1"/>
    <col min="6" max="6" width="38.7109375" style="4" customWidth="1"/>
    <col min="7" max="7" width="8.7109375" style="4" customWidth="1"/>
    <col min="8" max="16384" width="11.42578125" style="4"/>
  </cols>
  <sheetData>
    <row r="1" spans="1:8">
      <c r="A1" s="2"/>
      <c r="B1" s="2"/>
      <c r="C1" s="2"/>
      <c r="D1" s="2"/>
      <c r="E1" s="2"/>
      <c r="F1" s="2"/>
      <c r="G1" s="2"/>
    </row>
    <row r="2" spans="1:8">
      <c r="A2" s="2"/>
      <c r="B2" s="2"/>
      <c r="C2" s="2"/>
      <c r="D2" s="2"/>
      <c r="E2" s="2"/>
      <c r="F2" s="2"/>
      <c r="G2" s="2"/>
    </row>
    <row r="3" spans="1:8" ht="17.25" customHeight="1">
      <c r="A3" s="2"/>
      <c r="B3" s="2"/>
      <c r="C3" s="2"/>
      <c r="D3" s="2"/>
      <c r="E3" s="3"/>
      <c r="F3" s="3"/>
      <c r="G3" s="3"/>
    </row>
    <row r="4" spans="1:8" ht="14.25" customHeight="1">
      <c r="A4" s="2"/>
      <c r="B4" s="2"/>
      <c r="C4" s="5"/>
      <c r="D4" s="5"/>
      <c r="E4" s="5"/>
      <c r="F4" s="5"/>
      <c r="G4" s="5"/>
    </row>
    <row r="5" spans="1:8" ht="6" customHeight="1">
      <c r="A5" s="2"/>
      <c r="B5" s="2"/>
      <c r="C5" s="5"/>
      <c r="D5" s="5"/>
      <c r="E5" s="5"/>
      <c r="F5" s="5"/>
      <c r="G5" s="5"/>
    </row>
    <row r="6" spans="1:8" ht="12.75" customHeight="1">
      <c r="A6" s="2"/>
      <c r="B6" s="2"/>
      <c r="C6" s="5"/>
      <c r="D6" s="5"/>
      <c r="E6" s="5"/>
      <c r="F6" s="5"/>
      <c r="G6" s="5"/>
    </row>
    <row r="7" spans="1:8" ht="12.75" customHeight="1">
      <c r="A7" s="2"/>
      <c r="B7" s="2"/>
      <c r="C7" s="13"/>
      <c r="D7" s="13"/>
      <c r="E7" s="13"/>
      <c r="F7" s="13"/>
      <c r="G7" s="2"/>
    </row>
    <row r="8" spans="1:8" ht="12.75" customHeight="1">
      <c r="A8" s="2"/>
      <c r="B8" s="412" t="s">
        <v>189</v>
      </c>
      <c r="C8" s="412"/>
      <c r="D8" s="412"/>
      <c r="E8" s="412"/>
      <c r="F8" s="412"/>
      <c r="G8" s="2"/>
    </row>
    <row r="9" spans="1:8" ht="9.9499999999999993" customHeight="1">
      <c r="A9" s="2"/>
      <c r="B9" s="412"/>
      <c r="C9" s="412"/>
      <c r="D9" s="412"/>
      <c r="E9" s="412"/>
      <c r="F9" s="412"/>
      <c r="G9" s="2"/>
    </row>
    <row r="10" spans="1:8" ht="15.75" customHeight="1">
      <c r="A10" s="10"/>
      <c r="B10" s="2"/>
      <c r="C10" s="12"/>
      <c r="D10" s="12"/>
      <c r="E10" s="2"/>
      <c r="F10" s="2"/>
      <c r="G10" s="2"/>
    </row>
    <row r="11" spans="1:8" ht="15.75" customHeight="1">
      <c r="A11" s="11"/>
      <c r="B11" s="413" t="s">
        <v>38</v>
      </c>
      <c r="C11" s="413"/>
      <c r="D11" s="2"/>
      <c r="E11" s="2"/>
      <c r="F11" s="2"/>
      <c r="G11" s="2"/>
    </row>
    <row r="12" spans="1:8" ht="15.75" customHeight="1">
      <c r="A12" s="11"/>
      <c r="B12" s="12"/>
      <c r="C12" s="12"/>
      <c r="D12" s="2"/>
      <c r="E12" s="2"/>
      <c r="F12" s="2"/>
      <c r="G12" s="2"/>
    </row>
    <row r="13" spans="1:8" ht="15.75" customHeight="1">
      <c r="A13" s="11"/>
      <c r="B13" s="417" t="s">
        <v>66</v>
      </c>
      <c r="C13" s="417"/>
      <c r="D13" s="417"/>
      <c r="E13" s="417"/>
      <c r="F13" s="417"/>
      <c r="G13" s="417"/>
      <c r="H13" s="63"/>
    </row>
    <row r="14" spans="1:8" ht="9.9499999999999993" customHeight="1">
      <c r="A14" s="11"/>
      <c r="B14" s="71"/>
      <c r="C14" s="43"/>
      <c r="D14" s="43"/>
      <c r="E14" s="2"/>
      <c r="F14" s="2"/>
      <c r="G14" s="2"/>
    </row>
    <row r="15" spans="1:8" ht="15.75" customHeight="1">
      <c r="A15" s="11"/>
      <c r="B15" s="417" t="s">
        <v>149</v>
      </c>
      <c r="C15" s="417"/>
      <c r="D15" s="417"/>
      <c r="E15" s="417"/>
      <c r="F15" s="417"/>
      <c r="G15" s="417"/>
      <c r="H15" s="63"/>
    </row>
    <row r="16" spans="1:8" ht="9.9499999999999993" customHeight="1">
      <c r="A16" s="11"/>
      <c r="B16" s="72"/>
      <c r="C16" s="2"/>
      <c r="D16" s="2"/>
      <c r="E16" s="2"/>
      <c r="F16" s="2"/>
      <c r="G16" s="2"/>
    </row>
    <row r="17" spans="1:8" ht="15.75" customHeight="1">
      <c r="A17" s="11"/>
      <c r="B17" s="417" t="s">
        <v>50</v>
      </c>
      <c r="C17" s="417"/>
      <c r="D17" s="417"/>
      <c r="E17" s="417"/>
      <c r="F17" s="417"/>
      <c r="G17" s="417"/>
      <c r="H17" s="63"/>
    </row>
    <row r="18" spans="1:8" ht="9.9499999999999993" customHeight="1">
      <c r="A18" s="11"/>
      <c r="B18" s="11"/>
      <c r="C18" s="11"/>
      <c r="D18" s="2"/>
      <c r="E18" s="2"/>
      <c r="F18" s="2"/>
      <c r="G18" s="2"/>
    </row>
    <row r="19" spans="1:8" ht="15.95" customHeight="1">
      <c r="A19" s="2"/>
      <c r="B19" s="417" t="s">
        <v>51</v>
      </c>
      <c r="C19" s="417"/>
      <c r="D19" s="417"/>
      <c r="E19" s="417"/>
      <c r="F19" s="417"/>
      <c r="G19" s="2"/>
    </row>
    <row r="20" spans="1:8" ht="20.100000000000001" customHeight="1">
      <c r="A20" s="2"/>
      <c r="B20" s="416"/>
      <c r="C20" s="416"/>
      <c r="D20" s="416"/>
      <c r="E20" s="416"/>
      <c r="F20" s="416"/>
      <c r="G20" s="2"/>
    </row>
    <row r="21" spans="1:8" ht="5.0999999999999996" customHeight="1">
      <c r="A21" s="2"/>
      <c r="B21" s="2"/>
      <c r="C21" s="2"/>
      <c r="D21" s="2"/>
      <c r="E21" s="2"/>
      <c r="F21" s="2"/>
      <c r="G21" s="2"/>
    </row>
    <row r="22" spans="1:8" ht="26.1" customHeight="1">
      <c r="A22" s="2"/>
      <c r="B22" s="414" t="s">
        <v>301</v>
      </c>
      <c r="C22" s="415"/>
      <c r="D22" s="415"/>
      <c r="E22" s="415"/>
      <c r="F22" s="415"/>
      <c r="G22" s="2"/>
    </row>
    <row r="23" spans="1:8" ht="26.1" customHeight="1">
      <c r="A23" s="2"/>
      <c r="B23" s="415"/>
      <c r="C23" s="415"/>
      <c r="D23" s="415"/>
      <c r="E23" s="415"/>
      <c r="F23" s="415"/>
      <c r="G23" s="2"/>
    </row>
    <row r="24" spans="1:8" ht="26.1" customHeight="1">
      <c r="A24" s="2"/>
      <c r="B24" s="415"/>
      <c r="C24" s="415"/>
      <c r="D24" s="415"/>
      <c r="E24" s="415"/>
      <c r="F24" s="415"/>
      <c r="G24" s="2"/>
    </row>
    <row r="25" spans="1:8" ht="26.1" customHeight="1">
      <c r="A25" s="2"/>
      <c r="B25" s="415"/>
      <c r="C25" s="415"/>
      <c r="D25" s="415"/>
      <c r="E25" s="415"/>
      <c r="F25" s="415"/>
      <c r="G25" s="2"/>
    </row>
    <row r="26" spans="1:8">
      <c r="A26" s="2"/>
      <c r="B26" s="397"/>
      <c r="C26" s="411" t="s">
        <v>300</v>
      </c>
      <c r="D26" s="411"/>
      <c r="E26" s="411"/>
      <c r="F26" s="411"/>
      <c r="G26" s="2"/>
    </row>
    <row r="27" spans="1:8">
      <c r="A27" s="2"/>
      <c r="B27" s="398"/>
      <c r="C27" s="411"/>
      <c r="D27" s="411"/>
      <c r="E27" s="411"/>
      <c r="F27" s="411"/>
      <c r="G27" s="2"/>
    </row>
    <row r="28" spans="1:8" ht="6.75" customHeight="1">
      <c r="A28" s="2"/>
      <c r="B28" s="399"/>
      <c r="C28" s="399"/>
      <c r="D28" s="399"/>
      <c r="E28" s="399"/>
      <c r="F28" s="399"/>
      <c r="G28" s="2"/>
    </row>
    <row r="29" spans="1:8">
      <c r="A29" s="9"/>
      <c r="B29" s="400"/>
      <c r="C29" s="400"/>
      <c r="D29" s="400"/>
      <c r="E29" s="400"/>
      <c r="F29" s="401" t="s">
        <v>252</v>
      </c>
      <c r="G29" s="1"/>
    </row>
    <row r="30" spans="1:8">
      <c r="B30" s="108"/>
    </row>
    <row r="32" spans="1:8" ht="24.95" customHeight="1">
      <c r="B32" s="198"/>
      <c r="C32" s="410"/>
      <c r="D32" s="410"/>
      <c r="E32" s="410"/>
      <c r="F32" s="410"/>
    </row>
  </sheetData>
  <mergeCells count="10">
    <mergeCell ref="C32:F32"/>
    <mergeCell ref="C26:F27"/>
    <mergeCell ref="B8:F9"/>
    <mergeCell ref="B11:C11"/>
    <mergeCell ref="B22:F25"/>
    <mergeCell ref="B20:F20"/>
    <mergeCell ref="B13:G13"/>
    <mergeCell ref="B15:G15"/>
    <mergeCell ref="B17:G17"/>
    <mergeCell ref="B19:F19"/>
  </mergeCells>
  <phoneticPr fontId="2" type="noConversion"/>
  <hyperlinks>
    <hyperlink ref="B11" location="PCV!A1" display="Patología Cerebrovascular (Total)"/>
    <hyperlink ref="B13" location="'ÍNDICE SCAEST'!A1" display="Infarto Agudo de Miocardio con elevación del ST episodio de atención inicial (SCAEST)"/>
    <hyperlink ref="B17" location="CIC!A1" display="Angor, Aterosclerosis Coronaria y resto (Cardiopatía Isquémica Crónica)"/>
    <hyperlink ref="C26" r:id="rId1" display="http://www.murciasalud.es/publicaciones.php?op=mostrar_publicacion&amp;id=2082"/>
    <hyperlink ref="B15" location="SCASEST!A1" display="IAM sin elevación del ST episodio de atención inicial y Sindrome Coronario Intermedio (SCASEST)"/>
    <hyperlink ref="B19:F19" location="IP!A1" display="Ingresos PROGRAMADOS (cualquier diagnóstico)"/>
    <hyperlink ref="B13:G13" location="'ÍNDICE SCACEST'!A1" display="Infarto Agudo de Miocardio con elevación del ST episodio de atención inicial (SCACEST) (Ingresos Urgentes)"/>
    <hyperlink ref="C26:F27" r:id="rId2" display="Atención a la Cardiopatía Isquémica. Resultados a partir del CMBD. Región de Murcia. 2013-2017. Informes sobre el Sistema Regional de Salud 1915. Murcia: Consejería de Salud; 2019."/>
  </hyperlinks>
  <pageMargins left="0.75" right="0.75" top="1" bottom="1" header="0" footer="0"/>
  <pageSetup paperSize="9" orientation="landscape" horizontalDpi="200" verticalDpi="200" r:id="rId3"/>
  <headerFooter alignWithMargins="0"/>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49"/>
  <sheetViews>
    <sheetView showGridLines="0" showRowColHeaders="0" workbookViewId="0">
      <selection activeCell="K38" sqref="K3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20">
      <c r="A1" s="43"/>
      <c r="B1" s="43"/>
      <c r="C1" s="43"/>
      <c r="D1" s="43"/>
      <c r="E1" s="43"/>
      <c r="F1" s="43"/>
      <c r="G1" s="43"/>
      <c r="H1" s="43"/>
      <c r="I1" s="43"/>
      <c r="J1" s="43"/>
      <c r="K1" s="43"/>
      <c r="L1" s="43"/>
      <c r="M1" s="43"/>
      <c r="N1" s="43"/>
      <c r="O1" s="43"/>
    </row>
    <row r="2" spans="1:20" ht="12.75" customHeight="1">
      <c r="A2" s="43"/>
      <c r="B2" s="425" t="s">
        <v>198</v>
      </c>
      <c r="C2" s="425"/>
      <c r="D2" s="425"/>
      <c r="E2" s="425"/>
      <c r="F2" s="425"/>
      <c r="G2" s="425"/>
      <c r="H2" s="425"/>
      <c r="I2" s="425"/>
      <c r="J2" s="425"/>
      <c r="K2" s="425"/>
      <c r="L2" s="425"/>
      <c r="M2" s="425"/>
      <c r="N2" s="425"/>
      <c r="O2" s="425"/>
      <c r="P2" s="425"/>
      <c r="Q2" s="425"/>
      <c r="R2" s="425"/>
      <c r="S2" s="425"/>
    </row>
    <row r="3" spans="1:20" ht="17.25" customHeight="1">
      <c r="A3" s="43"/>
      <c r="B3" s="425"/>
      <c r="C3" s="425"/>
      <c r="D3" s="425"/>
      <c r="E3" s="425"/>
      <c r="F3" s="425"/>
      <c r="G3" s="425"/>
      <c r="H3" s="425"/>
      <c r="I3" s="425"/>
      <c r="J3" s="425"/>
      <c r="K3" s="425"/>
      <c r="L3" s="425"/>
      <c r="M3" s="425"/>
      <c r="N3" s="425"/>
      <c r="O3" s="425"/>
      <c r="P3" s="425"/>
      <c r="Q3" s="425"/>
      <c r="R3" s="425"/>
      <c r="S3" s="425"/>
    </row>
    <row r="4" spans="1:20" ht="14.25" customHeight="1">
      <c r="A4" s="10"/>
      <c r="B4" s="110" t="s">
        <v>17</v>
      </c>
      <c r="C4" s="426" t="s">
        <v>68</v>
      </c>
      <c r="D4" s="426"/>
      <c r="E4" s="46"/>
      <c r="F4" s="46"/>
      <c r="G4" s="46"/>
      <c r="H4" s="46"/>
      <c r="I4" s="46"/>
      <c r="J4" s="46"/>
      <c r="K4" s="46"/>
      <c r="L4" s="46"/>
      <c r="M4" s="46"/>
      <c r="N4" s="46"/>
      <c r="O4" s="263"/>
      <c r="P4" s="107"/>
    </row>
    <row r="5" spans="1:20" ht="14.25" customHeight="1">
      <c r="A5" s="11"/>
      <c r="B5" s="21"/>
      <c r="C5" s="20"/>
      <c r="D5" s="428" t="s">
        <v>16</v>
      </c>
      <c r="E5" s="428"/>
      <c r="F5" s="428"/>
      <c r="G5" s="428"/>
      <c r="H5" s="428"/>
      <c r="I5" s="428"/>
      <c r="J5" s="428"/>
      <c r="K5" s="428"/>
      <c r="L5" s="428"/>
      <c r="M5" s="428"/>
      <c r="N5" s="428"/>
      <c r="O5" s="428"/>
      <c r="P5" s="428"/>
    </row>
    <row r="6" spans="1:20"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20" ht="12.75" customHeight="1">
      <c r="A7" s="18"/>
      <c r="B7" s="8" t="s">
        <v>9</v>
      </c>
      <c r="C7" s="26"/>
      <c r="D7" s="27">
        <v>50</v>
      </c>
      <c r="E7" s="27">
        <v>55</v>
      </c>
      <c r="F7" s="27">
        <v>48</v>
      </c>
      <c r="G7" s="27">
        <v>49</v>
      </c>
      <c r="H7" s="27">
        <v>47</v>
      </c>
      <c r="I7" s="66">
        <v>50</v>
      </c>
      <c r="J7" s="28">
        <v>51</v>
      </c>
      <c r="K7" s="28">
        <v>50</v>
      </c>
      <c r="L7" s="28">
        <v>41</v>
      </c>
      <c r="M7" s="28">
        <v>42</v>
      </c>
      <c r="N7" s="28">
        <v>62</v>
      </c>
      <c r="O7" s="28">
        <v>47</v>
      </c>
      <c r="P7" s="28">
        <v>40</v>
      </c>
      <c r="Q7" s="28">
        <v>64</v>
      </c>
      <c r="R7" s="28">
        <v>42</v>
      </c>
      <c r="S7" s="28">
        <v>44</v>
      </c>
    </row>
    <row r="8" spans="1:20" ht="12.75" customHeight="1">
      <c r="A8" s="18"/>
      <c r="B8" s="6" t="s">
        <v>15</v>
      </c>
      <c r="C8" s="11"/>
      <c r="D8" s="80"/>
      <c r="E8" s="80"/>
      <c r="F8" s="80"/>
      <c r="G8" s="80">
        <v>70.106160757718825</v>
      </c>
      <c r="H8" s="80">
        <v>66.155253712435794</v>
      </c>
      <c r="I8" s="80">
        <v>69.28374464783073</v>
      </c>
      <c r="J8" s="80">
        <v>69.110373331526532</v>
      </c>
      <c r="K8" s="81">
        <v>67.243164732304962</v>
      </c>
      <c r="L8" s="81">
        <v>55.057945130057604</v>
      </c>
      <c r="M8" s="81">
        <v>56.640414284173048</v>
      </c>
      <c r="N8" s="81">
        <v>83.857442348008391</v>
      </c>
      <c r="O8" s="81">
        <f>+O7*100000/Poblacs!J40</f>
        <v>64.062372216012861</v>
      </c>
      <c r="P8" s="81">
        <f>+P7*100000/Poblacs!K40</f>
        <v>54.763013060978615</v>
      </c>
      <c r="Q8" s="81">
        <f>+Q7*100000/Poblacs!L40</f>
        <v>88.876544924316065</v>
      </c>
      <c r="R8" s="81">
        <f>+R7*100000/Poblacs!M40</f>
        <v>59.122453863370822</v>
      </c>
      <c r="S8" s="81">
        <f>+S7*100000/Poblacs!N40</f>
        <v>62.292946739530535</v>
      </c>
      <c r="T8" s="31"/>
    </row>
    <row r="9" spans="1:20" ht="12.75" customHeight="1">
      <c r="A9" s="11"/>
      <c r="B9" s="6" t="s">
        <v>37</v>
      </c>
      <c r="C9" s="11"/>
      <c r="D9" s="86">
        <v>1.1200000000000001</v>
      </c>
      <c r="E9" s="86">
        <v>1.0909090909090908</v>
      </c>
      <c r="F9" s="86">
        <v>1.1041666666666667</v>
      </c>
      <c r="G9" s="86">
        <v>1.2040816326530612</v>
      </c>
      <c r="H9" s="86">
        <v>1.1914893617021276</v>
      </c>
      <c r="I9" s="86">
        <v>1.38</v>
      </c>
      <c r="J9" s="87">
        <v>1.3333333333333333</v>
      </c>
      <c r="K9" s="87">
        <v>1.3</v>
      </c>
      <c r="L9" s="87">
        <v>1.4878048780487805</v>
      </c>
      <c r="M9" s="87">
        <v>1.4523809523809523</v>
      </c>
      <c r="N9" s="87">
        <v>1.596774193548387</v>
      </c>
      <c r="O9" s="87">
        <v>1.574468085106383</v>
      </c>
      <c r="P9" s="87">
        <v>1.6</v>
      </c>
      <c r="Q9" s="87">
        <v>1.65625</v>
      </c>
      <c r="R9" s="87">
        <v>1.5238095238095237</v>
      </c>
      <c r="S9" s="87">
        <v>1.5454545454545454</v>
      </c>
    </row>
    <row r="10" spans="1:20">
      <c r="A10" s="11"/>
      <c r="B10" s="6" t="s">
        <v>2</v>
      </c>
      <c r="C10" s="11"/>
      <c r="D10" s="80">
        <v>80</v>
      </c>
      <c r="E10" s="80">
        <v>63.636363636363633</v>
      </c>
      <c r="F10" s="80">
        <v>64.583333333333329</v>
      </c>
      <c r="G10" s="80">
        <v>63.265306122448976</v>
      </c>
      <c r="H10" s="80">
        <v>74.468085106382972</v>
      </c>
      <c r="I10" s="80">
        <v>64</v>
      </c>
      <c r="J10" s="81">
        <v>64.705882352941174</v>
      </c>
      <c r="K10" s="81">
        <v>64</v>
      </c>
      <c r="L10" s="81">
        <v>82.926829268292678</v>
      </c>
      <c r="M10" s="81">
        <v>78.571428571428569</v>
      </c>
      <c r="N10" s="81">
        <v>77.41935483870968</v>
      </c>
      <c r="O10" s="81">
        <v>70.212765957446805</v>
      </c>
      <c r="P10" s="81">
        <v>95</v>
      </c>
      <c r="Q10" s="81">
        <v>74.193548387096769</v>
      </c>
      <c r="R10" s="81">
        <v>80.952380952380949</v>
      </c>
      <c r="S10" s="81">
        <v>68.181818181818187</v>
      </c>
    </row>
    <row r="11" spans="1:20" ht="12.75" customHeight="1">
      <c r="A11" s="11"/>
      <c r="B11" s="6" t="s">
        <v>5</v>
      </c>
      <c r="C11" s="58"/>
      <c r="D11" s="80">
        <v>86</v>
      </c>
      <c r="E11" s="80">
        <v>67.272727272727266</v>
      </c>
      <c r="F11" s="80">
        <v>79.166666666666671</v>
      </c>
      <c r="G11" s="80">
        <v>77.551020408163268</v>
      </c>
      <c r="H11" s="80">
        <v>87.234042553191486</v>
      </c>
      <c r="I11" s="80">
        <v>70</v>
      </c>
      <c r="J11" s="80">
        <v>70.588235294117652</v>
      </c>
      <c r="K11" s="80">
        <v>80</v>
      </c>
      <c r="L11" s="80">
        <v>73.170731707317074</v>
      </c>
      <c r="M11" s="80">
        <v>78.571428571428569</v>
      </c>
      <c r="N11" s="80">
        <v>77.41935483870968</v>
      </c>
      <c r="O11" s="80">
        <v>73.913043478260875</v>
      </c>
      <c r="P11" s="80">
        <v>82.5</v>
      </c>
      <c r="Q11" s="80">
        <v>77.41935483870968</v>
      </c>
      <c r="R11" s="80">
        <v>71.428571428571431</v>
      </c>
      <c r="S11" s="80">
        <v>81.818181818181813</v>
      </c>
    </row>
    <row r="12" spans="1:20" ht="12.75" customHeight="1">
      <c r="A12" s="58"/>
      <c r="B12" s="7" t="s">
        <v>8</v>
      </c>
      <c r="C12" s="33"/>
      <c r="D12" s="88">
        <v>68.56</v>
      </c>
      <c r="E12" s="34">
        <v>72.163636363636371</v>
      </c>
      <c r="F12" s="34">
        <v>68</v>
      </c>
      <c r="G12" s="34">
        <v>70.306122448979622</v>
      </c>
      <c r="H12" s="34">
        <v>69</v>
      </c>
      <c r="I12" s="34">
        <v>71.12</v>
      </c>
      <c r="J12" s="34">
        <v>69.549019607843135</v>
      </c>
      <c r="K12" s="35">
        <v>66.66</v>
      </c>
      <c r="L12" s="35">
        <v>68.951219512195138</v>
      </c>
      <c r="M12" s="35">
        <v>68.5</v>
      </c>
      <c r="N12" s="35">
        <v>66</v>
      </c>
      <c r="O12" s="35">
        <v>68.65217391304347</v>
      </c>
      <c r="P12" s="35">
        <v>65.59999999999998</v>
      </c>
      <c r="Q12" s="35">
        <v>65.354838709677438</v>
      </c>
      <c r="R12" s="35">
        <v>69.38095238095238</v>
      </c>
      <c r="S12" s="35">
        <v>65.63636363636364</v>
      </c>
    </row>
    <row r="13" spans="1:20" ht="12.75" customHeight="1">
      <c r="A13" s="11"/>
      <c r="B13" s="6" t="s">
        <v>1</v>
      </c>
      <c r="C13" s="11"/>
      <c r="D13" s="80">
        <v>12.5</v>
      </c>
      <c r="E13" s="80">
        <v>11.709090909090909</v>
      </c>
      <c r="F13" s="80">
        <v>11.604166666666664</v>
      </c>
      <c r="G13" s="80">
        <v>11.693877551020408</v>
      </c>
      <c r="H13" s="80">
        <v>9.7446808510638281</v>
      </c>
      <c r="I13" s="80">
        <v>9.2799999999999994</v>
      </c>
      <c r="J13" s="81">
        <v>9.0784313725490193</v>
      </c>
      <c r="K13" s="81">
        <v>9.16</v>
      </c>
      <c r="L13" s="81">
        <v>10.829268292682926</v>
      </c>
      <c r="M13" s="81">
        <v>7.7142857142857144</v>
      </c>
      <c r="N13" s="81">
        <v>7.85</v>
      </c>
      <c r="O13" s="81">
        <v>6.7391304347826093</v>
      </c>
      <c r="P13" s="81">
        <v>5.7</v>
      </c>
      <c r="Q13" s="81">
        <v>6.5161290322580632</v>
      </c>
      <c r="R13" s="81">
        <v>6.2857142857142856</v>
      </c>
      <c r="S13" s="81">
        <v>9.9545454545454533</v>
      </c>
    </row>
    <row r="14" spans="1:20" ht="12.75" customHeight="1">
      <c r="A14" s="11"/>
      <c r="B14" s="6" t="s">
        <v>3</v>
      </c>
      <c r="C14" s="11"/>
      <c r="D14" s="34">
        <v>6</v>
      </c>
      <c r="E14" s="34">
        <v>20</v>
      </c>
      <c r="F14" s="34">
        <v>12.5</v>
      </c>
      <c r="G14" s="34">
        <v>8.1632653061224492</v>
      </c>
      <c r="H14" s="34">
        <v>6.3829787234042552</v>
      </c>
      <c r="I14" s="34">
        <v>4</v>
      </c>
      <c r="J14" s="35">
        <v>17.647058823529413</v>
      </c>
      <c r="K14" s="35">
        <v>8</v>
      </c>
      <c r="L14" s="35">
        <v>9.7560975609756095</v>
      </c>
      <c r="M14" s="35">
        <v>14.285714285714286</v>
      </c>
      <c r="N14" s="35">
        <v>6.4516129032258061</v>
      </c>
      <c r="O14" s="35">
        <v>13.043478260869565</v>
      </c>
      <c r="P14" s="35">
        <v>10</v>
      </c>
      <c r="Q14" s="35">
        <v>6.4516129032258061</v>
      </c>
      <c r="R14" s="35">
        <v>9.5238095238095237</v>
      </c>
      <c r="S14" s="35">
        <v>13.636363636363637</v>
      </c>
    </row>
    <row r="15" spans="1:20" ht="12.75" customHeight="1">
      <c r="A15" s="11"/>
      <c r="B15" s="8" t="s">
        <v>39</v>
      </c>
      <c r="C15" s="36"/>
      <c r="D15" s="89">
        <v>50</v>
      </c>
      <c r="E15" s="89">
        <v>40</v>
      </c>
      <c r="F15" s="89">
        <v>41.666666666666664</v>
      </c>
      <c r="G15" s="89">
        <v>48.979591836734691</v>
      </c>
      <c r="H15" s="89">
        <v>65.957446808510639</v>
      </c>
      <c r="I15" s="89">
        <v>68</v>
      </c>
      <c r="J15" s="89">
        <v>66.666666666666671</v>
      </c>
      <c r="K15" s="89">
        <v>72</v>
      </c>
      <c r="L15" s="89">
        <v>87.804878048780495</v>
      </c>
      <c r="M15" s="89">
        <v>80.952380952380949</v>
      </c>
      <c r="N15" s="89">
        <v>87.096774193548384</v>
      </c>
      <c r="O15" s="89">
        <v>86.956521739130437</v>
      </c>
      <c r="P15" s="89">
        <v>92.5</v>
      </c>
      <c r="Q15" s="89">
        <v>83.870967741935488</v>
      </c>
      <c r="R15" s="89">
        <v>95.238095238095241</v>
      </c>
      <c r="S15" s="89">
        <v>95.454545454545453</v>
      </c>
    </row>
    <row r="16" spans="1:20" ht="12.75" customHeight="1">
      <c r="A16" s="11"/>
      <c r="B16" s="6" t="s">
        <v>40</v>
      </c>
      <c r="C16" s="11"/>
      <c r="D16" s="80">
        <v>80</v>
      </c>
      <c r="E16" s="80">
        <v>69.090909090909093</v>
      </c>
      <c r="F16" s="80">
        <v>79.166666666666671</v>
      </c>
      <c r="G16" s="80">
        <v>83.673469387755105</v>
      </c>
      <c r="H16" s="80">
        <v>76.59574468085107</v>
      </c>
      <c r="I16" s="80">
        <v>74</v>
      </c>
      <c r="J16" s="81">
        <v>82.352941176470594</v>
      </c>
      <c r="K16" s="81">
        <v>80</v>
      </c>
      <c r="L16" s="81">
        <v>92.682926829268297</v>
      </c>
      <c r="M16" s="81">
        <v>90.476190476190482</v>
      </c>
      <c r="N16" s="81">
        <v>82.258064516129039</v>
      </c>
      <c r="O16" s="81">
        <v>89.13</v>
      </c>
      <c r="P16" s="81">
        <v>92.5</v>
      </c>
      <c r="Q16" s="81">
        <v>83.870967741935488</v>
      </c>
      <c r="R16" s="312">
        <v>90.476190476190482</v>
      </c>
      <c r="S16" s="312">
        <v>81.818181818181813</v>
      </c>
    </row>
    <row r="17" spans="1:19" ht="12.75" customHeight="1">
      <c r="A17" s="11"/>
      <c r="B17" s="6" t="s">
        <v>7</v>
      </c>
      <c r="C17" s="11"/>
      <c r="D17" s="29">
        <v>0</v>
      </c>
      <c r="E17" s="29">
        <v>0</v>
      </c>
      <c r="F17" s="29">
        <v>0</v>
      </c>
      <c r="G17" s="29">
        <v>0</v>
      </c>
      <c r="H17" s="29">
        <v>0</v>
      </c>
      <c r="I17" s="29">
        <v>0</v>
      </c>
      <c r="J17" s="30">
        <v>0</v>
      </c>
      <c r="K17" s="30">
        <v>0</v>
      </c>
      <c r="L17" s="30">
        <v>0</v>
      </c>
      <c r="M17" s="30">
        <v>0</v>
      </c>
      <c r="N17" s="30">
        <v>0</v>
      </c>
      <c r="O17" s="30">
        <v>2.1276595744680851</v>
      </c>
      <c r="P17" s="30">
        <v>0</v>
      </c>
      <c r="Q17" s="30">
        <v>0</v>
      </c>
      <c r="R17" s="314">
        <v>0</v>
      </c>
      <c r="S17" s="314">
        <v>0</v>
      </c>
    </row>
    <row r="18" spans="1:19" ht="12.75" customHeight="1">
      <c r="A18" s="11"/>
      <c r="B18" s="6" t="s">
        <v>41</v>
      </c>
      <c r="C18" s="11"/>
      <c r="D18" s="29">
        <v>0</v>
      </c>
      <c r="E18" s="29">
        <v>0</v>
      </c>
      <c r="F18" s="29">
        <v>0</v>
      </c>
      <c r="G18" s="29">
        <v>0</v>
      </c>
      <c r="H18" s="29">
        <v>0</v>
      </c>
      <c r="I18" s="29">
        <v>0</v>
      </c>
      <c r="J18" s="30">
        <v>0</v>
      </c>
      <c r="K18" s="30">
        <v>0</v>
      </c>
      <c r="L18" s="30">
        <v>0</v>
      </c>
      <c r="M18" s="30">
        <v>2.3809523809523809</v>
      </c>
      <c r="N18" s="30">
        <v>0</v>
      </c>
      <c r="O18" s="30">
        <v>0</v>
      </c>
      <c r="P18" s="30">
        <v>2.5</v>
      </c>
      <c r="Q18" s="30">
        <v>3.225806451612903</v>
      </c>
      <c r="R18" s="314">
        <v>0</v>
      </c>
      <c r="S18" s="314">
        <v>0</v>
      </c>
    </row>
    <row r="19" spans="1:19" ht="12.75" customHeight="1">
      <c r="A19" s="11"/>
      <c r="B19" s="7" t="s">
        <v>42</v>
      </c>
      <c r="C19" s="33"/>
      <c r="D19" s="34">
        <v>16</v>
      </c>
      <c r="E19" s="34">
        <v>16.363636363636363</v>
      </c>
      <c r="F19" s="34">
        <v>20.833333333333332</v>
      </c>
      <c r="G19" s="34">
        <v>30.612244897959183</v>
      </c>
      <c r="H19" s="34">
        <v>42.553191489361701</v>
      </c>
      <c r="I19" s="34">
        <v>50</v>
      </c>
      <c r="J19" s="35">
        <v>13.725490196078431</v>
      </c>
      <c r="K19" s="35">
        <v>36</v>
      </c>
      <c r="L19" s="35">
        <v>36.585365853658537</v>
      </c>
      <c r="M19" s="35">
        <v>40.476190476190474</v>
      </c>
      <c r="N19" s="35">
        <v>43.548387096774192</v>
      </c>
      <c r="O19" s="35">
        <v>31.914893617021278</v>
      </c>
      <c r="P19" s="35">
        <v>42.5</v>
      </c>
      <c r="Q19" s="35">
        <v>45.161290322580648</v>
      </c>
      <c r="R19" s="313">
        <v>57.142857142857146</v>
      </c>
      <c r="S19" s="313">
        <v>22.727272727272727</v>
      </c>
    </row>
    <row r="20" spans="1:19" ht="12.75" customHeight="1">
      <c r="A20" s="11"/>
      <c r="B20" s="8" t="s">
        <v>4</v>
      </c>
      <c r="C20" s="11"/>
      <c r="D20" s="29">
        <v>16</v>
      </c>
      <c r="E20" s="29">
        <v>10.909090909090908</v>
      </c>
      <c r="F20" s="29">
        <v>6.25</v>
      </c>
      <c r="G20" s="29">
        <v>8.1632653061224492</v>
      </c>
      <c r="H20" s="29">
        <v>2.1276595744680851</v>
      </c>
      <c r="I20" s="29">
        <v>8</v>
      </c>
      <c r="J20" s="30">
        <v>27.450980392156861</v>
      </c>
      <c r="K20" s="30">
        <v>18</v>
      </c>
      <c r="L20" s="30">
        <v>24.390243902439025</v>
      </c>
      <c r="M20" s="29">
        <v>23.80952380952381</v>
      </c>
      <c r="N20" s="29">
        <v>11.290322580645162</v>
      </c>
      <c r="O20" s="29">
        <v>21.276595744680851</v>
      </c>
      <c r="P20" s="29">
        <v>32.5</v>
      </c>
      <c r="Q20" s="29">
        <v>12.903225806451612</v>
      </c>
      <c r="R20" s="29">
        <v>14.285714285714286</v>
      </c>
      <c r="S20" s="29">
        <v>13.636363636363637</v>
      </c>
    </row>
    <row r="21" spans="1:19" ht="12.75" customHeight="1">
      <c r="A21" s="11"/>
      <c r="B21" s="14" t="s">
        <v>43</v>
      </c>
      <c r="C21" s="11"/>
      <c r="D21" s="29">
        <v>40</v>
      </c>
      <c r="E21" s="29">
        <v>25.454545454545453</v>
      </c>
      <c r="F21" s="29">
        <v>37.5</v>
      </c>
      <c r="G21" s="29">
        <v>34.693877551020407</v>
      </c>
      <c r="H21" s="29">
        <v>61.702127659574465</v>
      </c>
      <c r="I21" s="29">
        <v>66</v>
      </c>
      <c r="J21" s="30">
        <v>58.823529411764703</v>
      </c>
      <c r="K21" s="30">
        <v>58</v>
      </c>
      <c r="L21" s="30">
        <v>82.926829268292678</v>
      </c>
      <c r="M21" s="29">
        <v>76.19047619047619</v>
      </c>
      <c r="N21" s="29">
        <v>87.096774193548384</v>
      </c>
      <c r="O21" s="29">
        <v>80.434782608695656</v>
      </c>
      <c r="P21" s="29">
        <v>77.5</v>
      </c>
      <c r="Q21" s="29">
        <v>70.967741935483872</v>
      </c>
      <c r="R21" s="29">
        <v>95.238095238095241</v>
      </c>
      <c r="S21" s="29">
        <v>86.36363636363636</v>
      </c>
    </row>
    <row r="22" spans="1:19" ht="12.75" customHeight="1">
      <c r="A22" s="11"/>
      <c r="B22" s="15" t="s">
        <v>65</v>
      </c>
      <c r="C22" s="33"/>
      <c r="D22" s="34">
        <v>52</v>
      </c>
      <c r="E22" s="34">
        <v>30.90909090909091</v>
      </c>
      <c r="F22" s="34">
        <v>41.666666666666664</v>
      </c>
      <c r="G22" s="34">
        <v>40.816326530612244</v>
      </c>
      <c r="H22" s="34">
        <v>61.702127659574465</v>
      </c>
      <c r="I22" s="34">
        <v>70</v>
      </c>
      <c r="J22" s="35">
        <v>68.627450980392155</v>
      </c>
      <c r="K22" s="35">
        <v>64</v>
      </c>
      <c r="L22" s="35">
        <v>85.365853658536579</v>
      </c>
      <c r="M22" s="34">
        <v>76.19047619047619</v>
      </c>
      <c r="N22" s="34">
        <v>87.096774193548384</v>
      </c>
      <c r="O22" s="34">
        <v>80.851063829787236</v>
      </c>
      <c r="P22" s="34">
        <v>82.5</v>
      </c>
      <c r="Q22" s="34">
        <v>70.967741935483872</v>
      </c>
      <c r="R22" s="34">
        <v>95.238095238095241</v>
      </c>
      <c r="S22" s="34">
        <v>86.36363636363636</v>
      </c>
    </row>
    <row r="23" spans="1:19" ht="12.75" customHeight="1">
      <c r="A23" s="11"/>
      <c r="B23" s="16" t="s">
        <v>44</v>
      </c>
      <c r="C23" s="11"/>
      <c r="D23" s="29">
        <v>40</v>
      </c>
      <c r="E23" s="29">
        <v>25.454545454545453</v>
      </c>
      <c r="F23" s="29">
        <v>37.5</v>
      </c>
      <c r="G23" s="29">
        <v>34.693877551020407</v>
      </c>
      <c r="H23" s="29">
        <v>61.702127659574465</v>
      </c>
      <c r="I23" s="29">
        <v>66</v>
      </c>
      <c r="J23" s="30">
        <v>56.862745098039213</v>
      </c>
      <c r="K23" s="30">
        <v>52</v>
      </c>
      <c r="L23" s="30">
        <v>75.609756097560975</v>
      </c>
      <c r="M23" s="29">
        <v>73.80952380952381</v>
      </c>
      <c r="N23" s="29">
        <v>80.645161290322577</v>
      </c>
      <c r="O23" s="29">
        <v>72.340425531914889</v>
      </c>
      <c r="P23" s="29">
        <v>72.5</v>
      </c>
      <c r="Q23" s="29">
        <v>64.516129032258064</v>
      </c>
      <c r="R23" s="29">
        <v>95.238095238095241</v>
      </c>
      <c r="S23" s="29">
        <v>81.818181818181813</v>
      </c>
    </row>
    <row r="24" spans="1:19" ht="12.75" customHeight="1">
      <c r="A24" s="11"/>
      <c r="B24" s="6" t="s">
        <v>150</v>
      </c>
      <c r="C24" s="11"/>
      <c r="D24" s="29">
        <v>100</v>
      </c>
      <c r="E24" s="29">
        <v>100</v>
      </c>
      <c r="F24" s="29">
        <v>100</v>
      </c>
      <c r="G24" s="29">
        <v>100</v>
      </c>
      <c r="H24" s="29">
        <v>100</v>
      </c>
      <c r="I24" s="29">
        <v>100</v>
      </c>
      <c r="J24" s="30">
        <v>48.275862068965516</v>
      </c>
      <c r="K24" s="30">
        <v>65.384615384615387</v>
      </c>
      <c r="L24" s="30">
        <v>64.516129032258064</v>
      </c>
      <c r="M24" s="29">
        <v>32.258064516129032</v>
      </c>
      <c r="N24" s="29">
        <v>46</v>
      </c>
      <c r="O24" s="29">
        <v>32.352941176470587</v>
      </c>
      <c r="P24" s="29">
        <v>27.586206896551722</v>
      </c>
      <c r="Q24" s="291"/>
      <c r="R24" s="291"/>
      <c r="S24" s="291"/>
    </row>
    <row r="25" spans="1:19" ht="12.75" customHeight="1">
      <c r="A25" s="11"/>
      <c r="B25" s="7" t="s">
        <v>151</v>
      </c>
      <c r="C25" s="33"/>
      <c r="D25" s="34">
        <v>0</v>
      </c>
      <c r="E25" s="34">
        <v>0</v>
      </c>
      <c r="F25" s="34">
        <v>0</v>
      </c>
      <c r="G25" s="34">
        <v>0</v>
      </c>
      <c r="H25" s="34">
        <v>0</v>
      </c>
      <c r="I25" s="34">
        <v>9.0909090909090917</v>
      </c>
      <c r="J25" s="35">
        <v>62.068965517241381</v>
      </c>
      <c r="K25" s="35">
        <v>46.153846153846153</v>
      </c>
      <c r="L25" s="35">
        <v>54.838709677419352</v>
      </c>
      <c r="M25" s="34">
        <v>74.193548387096769</v>
      </c>
      <c r="N25" s="34">
        <v>78</v>
      </c>
      <c r="O25" s="34">
        <v>73.529411764705884</v>
      </c>
      <c r="P25" s="34">
        <v>82.758620689655174</v>
      </c>
      <c r="Q25" s="292"/>
      <c r="R25" s="292"/>
      <c r="S25" s="292"/>
    </row>
    <row r="26" spans="1:19" ht="12.75" customHeight="1">
      <c r="A26" s="11"/>
      <c r="B26" s="6" t="s">
        <v>47</v>
      </c>
      <c r="C26" s="11"/>
      <c r="D26" s="29">
        <v>2</v>
      </c>
      <c r="E26" s="29">
        <v>1.8181818181818181</v>
      </c>
      <c r="F26" s="29">
        <v>2.0833333333333335</v>
      </c>
      <c r="G26" s="29">
        <v>2.0408163265306123</v>
      </c>
      <c r="H26" s="29">
        <v>0</v>
      </c>
      <c r="I26" s="29">
        <v>0</v>
      </c>
      <c r="J26" s="30">
        <v>3.9215686274509802</v>
      </c>
      <c r="K26" s="30">
        <v>2</v>
      </c>
      <c r="L26" s="30">
        <v>0</v>
      </c>
      <c r="M26" s="29">
        <v>0</v>
      </c>
      <c r="N26" s="29">
        <v>1.6129032258064515</v>
      </c>
      <c r="O26" s="29">
        <v>0</v>
      </c>
      <c r="P26" s="29">
        <v>0</v>
      </c>
      <c r="Q26" s="29">
        <v>3.225806451612903</v>
      </c>
      <c r="R26" s="29">
        <v>0</v>
      </c>
      <c r="S26" s="29">
        <v>4.5454545454545459</v>
      </c>
    </row>
    <row r="27" spans="1:19" ht="12.75" customHeight="1">
      <c r="A27" s="11"/>
      <c r="B27" s="60" t="s">
        <v>45</v>
      </c>
      <c r="C27" s="61"/>
      <c r="D27" s="62">
        <v>54</v>
      </c>
      <c r="E27" s="62">
        <v>32.727272727272727</v>
      </c>
      <c r="F27" s="62">
        <v>43.75</v>
      </c>
      <c r="G27" s="62">
        <v>40.816326530612244</v>
      </c>
      <c r="H27" s="62">
        <v>61.702127659574465</v>
      </c>
      <c r="I27" s="69">
        <v>70</v>
      </c>
      <c r="J27" s="69">
        <v>70.588235294117652</v>
      </c>
      <c r="K27" s="69">
        <v>66</v>
      </c>
      <c r="L27" s="69">
        <v>85.365853658536579</v>
      </c>
      <c r="M27" s="62">
        <v>76.19047619047619</v>
      </c>
      <c r="N27" s="62">
        <v>88.709677419354833</v>
      </c>
      <c r="O27" s="62">
        <v>80.434782608695656</v>
      </c>
      <c r="P27" s="62">
        <v>82.5</v>
      </c>
      <c r="Q27" s="62">
        <v>74.193548387096769</v>
      </c>
      <c r="R27" s="62">
        <v>95.238095238095241</v>
      </c>
      <c r="S27" s="62">
        <v>90.909090909090907</v>
      </c>
    </row>
    <row r="28" spans="1:19" ht="12.75" customHeight="1">
      <c r="A28" s="11"/>
      <c r="B28" s="15" t="s">
        <v>48</v>
      </c>
      <c r="C28" s="11"/>
      <c r="D28" s="29">
        <v>2</v>
      </c>
      <c r="E28" s="29">
        <v>5.4545454545454541</v>
      </c>
      <c r="F28" s="29">
        <v>4.166666666666667</v>
      </c>
      <c r="G28" s="29">
        <v>2.0408163265306123</v>
      </c>
      <c r="H28" s="29">
        <v>0</v>
      </c>
      <c r="I28" s="29">
        <v>4</v>
      </c>
      <c r="J28" s="38">
        <v>3.9215686274509802</v>
      </c>
      <c r="K28" s="30">
        <v>2</v>
      </c>
      <c r="L28" s="30">
        <v>2.4390243902439024</v>
      </c>
      <c r="M28" s="29">
        <v>2.3809523809523809</v>
      </c>
      <c r="N28" s="29">
        <v>8.064516129032258</v>
      </c>
      <c r="O28" s="29">
        <v>2.1276595744680851</v>
      </c>
      <c r="P28" s="29">
        <v>10</v>
      </c>
      <c r="Q28" s="29">
        <v>3.225806451612903</v>
      </c>
      <c r="R28" s="29">
        <v>9.5238095238095237</v>
      </c>
      <c r="S28" s="29">
        <v>9.0909090909090917</v>
      </c>
    </row>
    <row r="29" spans="1:19" ht="12.75" customHeight="1">
      <c r="A29" s="11"/>
      <c r="B29" s="17" t="s">
        <v>46</v>
      </c>
      <c r="C29" s="33"/>
      <c r="D29" s="34">
        <v>12</v>
      </c>
      <c r="E29" s="34">
        <v>16.363636363636363</v>
      </c>
      <c r="F29" s="34">
        <v>8.3333333333333339</v>
      </c>
      <c r="G29" s="34">
        <v>8.1632653061224492</v>
      </c>
      <c r="H29" s="34">
        <v>2.1276595744680851</v>
      </c>
      <c r="I29" s="34">
        <v>6</v>
      </c>
      <c r="J29" s="35">
        <v>7.8431372549019605</v>
      </c>
      <c r="K29" s="35">
        <v>6</v>
      </c>
      <c r="L29" s="35">
        <v>9.7560975609756095</v>
      </c>
      <c r="M29" s="34">
        <v>11.904761904761905</v>
      </c>
      <c r="N29" s="34">
        <v>8.064516129032258</v>
      </c>
      <c r="O29" s="34">
        <v>8.5106382978723403</v>
      </c>
      <c r="P29" s="34">
        <v>10</v>
      </c>
      <c r="Q29" s="34">
        <v>9.67741935483871</v>
      </c>
      <c r="R29" s="34">
        <v>19.047619047619047</v>
      </c>
      <c r="S29" s="34">
        <v>18.181818181818183</v>
      </c>
    </row>
    <row r="30" spans="1:19" ht="12.75" customHeight="1">
      <c r="A30" s="11"/>
      <c r="B30" s="6" t="s">
        <v>145</v>
      </c>
      <c r="C30" s="11"/>
      <c r="D30" s="29">
        <v>4.2553191489361701</v>
      </c>
      <c r="E30" s="29">
        <v>4.5454545454545459</v>
      </c>
      <c r="F30" s="29">
        <v>4.7619047619047619</v>
      </c>
      <c r="G30" s="29">
        <v>13.333333333333334</v>
      </c>
      <c r="H30" s="29">
        <v>4.5454545454545459</v>
      </c>
      <c r="I30" s="29">
        <v>4.166666666666667</v>
      </c>
      <c r="J30" s="29">
        <v>0</v>
      </c>
      <c r="K30" s="29">
        <v>4.3478260869565215</v>
      </c>
      <c r="L30" s="29">
        <v>0</v>
      </c>
      <c r="M30" s="29">
        <v>5.5555555555555554</v>
      </c>
      <c r="N30" s="29">
        <v>3.4482758620689653</v>
      </c>
      <c r="O30" s="29">
        <v>7.5</v>
      </c>
      <c r="P30" s="29">
        <v>0</v>
      </c>
      <c r="Q30" s="30">
        <v>3.4482758620689653</v>
      </c>
      <c r="R30" s="30">
        <v>10.526315789473685</v>
      </c>
      <c r="S30" s="30">
        <v>10.526315789473685</v>
      </c>
    </row>
    <row r="31" spans="1:19" ht="13.5">
      <c r="A31" s="11"/>
      <c r="B31" s="7" t="s">
        <v>146</v>
      </c>
      <c r="C31" s="33"/>
      <c r="D31" s="34">
        <v>2.1276595744680851</v>
      </c>
      <c r="E31" s="34">
        <v>0</v>
      </c>
      <c r="F31" s="34">
        <v>4.7619047619047619</v>
      </c>
      <c r="G31" s="34">
        <v>0</v>
      </c>
      <c r="H31" s="34">
        <v>0</v>
      </c>
      <c r="I31" s="34">
        <v>0</v>
      </c>
      <c r="J31" s="34">
        <v>2.3809523809523809</v>
      </c>
      <c r="K31" s="34">
        <v>0</v>
      </c>
      <c r="L31" s="34">
        <v>0</v>
      </c>
      <c r="M31" s="34">
        <v>0</v>
      </c>
      <c r="N31" s="34">
        <v>0</v>
      </c>
      <c r="O31" s="34">
        <v>0</v>
      </c>
      <c r="P31" s="34">
        <v>0</v>
      </c>
      <c r="Q31" s="292"/>
      <c r="R31" s="292"/>
      <c r="S31" s="292"/>
    </row>
    <row r="32" spans="1:19" ht="13.5">
      <c r="A32" s="11"/>
      <c r="B32" s="187" t="s">
        <v>144</v>
      </c>
      <c r="C32" s="260"/>
      <c r="D32" s="130">
        <v>70</v>
      </c>
      <c r="E32" s="130">
        <v>60</v>
      </c>
      <c r="F32" s="130">
        <v>77.083333333333329</v>
      </c>
      <c r="G32" s="130">
        <v>71.428571428571431</v>
      </c>
      <c r="H32" s="130">
        <v>76.59574468085107</v>
      </c>
      <c r="I32" s="130">
        <v>82</v>
      </c>
      <c r="J32" s="131">
        <v>88.235294117647058</v>
      </c>
      <c r="K32" s="131">
        <v>82</v>
      </c>
      <c r="L32" s="131">
        <v>87.804878048780495</v>
      </c>
      <c r="M32" s="130">
        <v>90.476190476190482</v>
      </c>
      <c r="N32" s="130">
        <v>96.774193548387103</v>
      </c>
      <c r="O32" s="130">
        <v>89.130434782608702</v>
      </c>
      <c r="P32" s="130">
        <v>97.5</v>
      </c>
      <c r="Q32" s="130">
        <v>90.322580645161295</v>
      </c>
      <c r="R32" s="130">
        <v>95.238095238095241</v>
      </c>
      <c r="S32" s="130">
        <v>100</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ustomHeight="1"/>
    <row r="37" spans="1:19" ht="15" customHeight="1"/>
    <row r="41" spans="1:19" ht="12.75" customHeight="1"/>
    <row r="49"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49"/>
  <sheetViews>
    <sheetView showGridLines="0" showRowColHeaders="0" workbookViewId="0">
      <selection activeCell="M50" sqref="M50"/>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20">
      <c r="A1" s="43"/>
      <c r="B1" s="43"/>
      <c r="C1" s="43"/>
      <c r="D1" s="43"/>
      <c r="E1" s="43"/>
      <c r="F1" s="43"/>
      <c r="G1" s="43"/>
      <c r="H1" s="43"/>
      <c r="I1" s="43"/>
      <c r="J1" s="43"/>
      <c r="K1" s="43"/>
      <c r="L1" s="43"/>
      <c r="M1" s="43"/>
      <c r="N1" s="43"/>
      <c r="O1" s="43"/>
    </row>
    <row r="2" spans="1:20" ht="12.75" customHeight="1">
      <c r="A2" s="43"/>
      <c r="B2" s="425" t="s">
        <v>199</v>
      </c>
      <c r="C2" s="425"/>
      <c r="D2" s="425"/>
      <c r="E2" s="425"/>
      <c r="F2" s="425"/>
      <c r="G2" s="425"/>
      <c r="H2" s="425"/>
      <c r="I2" s="425"/>
      <c r="J2" s="425"/>
      <c r="K2" s="425"/>
      <c r="L2" s="425"/>
      <c r="M2" s="425"/>
      <c r="N2" s="425"/>
      <c r="O2" s="425"/>
      <c r="P2" s="425"/>
      <c r="Q2" s="425"/>
      <c r="R2" s="425"/>
      <c r="S2" s="425"/>
    </row>
    <row r="3" spans="1:20" ht="17.25" customHeight="1">
      <c r="A3" s="43"/>
      <c r="B3" s="425"/>
      <c r="C3" s="425"/>
      <c r="D3" s="425"/>
      <c r="E3" s="425"/>
      <c r="F3" s="425"/>
      <c r="G3" s="425"/>
      <c r="H3" s="425"/>
      <c r="I3" s="425"/>
      <c r="J3" s="425"/>
      <c r="K3" s="425"/>
      <c r="L3" s="425"/>
      <c r="M3" s="425"/>
      <c r="N3" s="425"/>
      <c r="O3" s="425"/>
      <c r="P3" s="425"/>
      <c r="Q3" s="425"/>
      <c r="R3" s="425"/>
      <c r="S3" s="425"/>
    </row>
    <row r="4" spans="1:20" ht="14.25" customHeight="1">
      <c r="A4" s="10"/>
      <c r="B4" s="110" t="s">
        <v>17</v>
      </c>
      <c r="C4" s="426" t="s">
        <v>68</v>
      </c>
      <c r="D4" s="426"/>
      <c r="E4" s="46"/>
      <c r="F4" s="46"/>
      <c r="G4" s="46"/>
      <c r="H4" s="46"/>
      <c r="I4" s="46"/>
      <c r="J4" s="46"/>
      <c r="K4" s="46"/>
      <c r="L4" s="46"/>
      <c r="M4" s="46"/>
      <c r="N4" s="46"/>
      <c r="O4" s="263"/>
      <c r="P4" s="107"/>
    </row>
    <row r="5" spans="1:20" ht="14.25" customHeight="1">
      <c r="A5" s="11"/>
      <c r="B5" s="21"/>
      <c r="C5" s="20"/>
      <c r="D5" s="428" t="s">
        <v>16</v>
      </c>
      <c r="E5" s="428"/>
      <c r="F5" s="428"/>
      <c r="G5" s="428"/>
      <c r="H5" s="428"/>
      <c r="I5" s="428"/>
      <c r="J5" s="428"/>
      <c r="K5" s="428"/>
      <c r="L5" s="428"/>
      <c r="M5" s="428"/>
      <c r="N5" s="428"/>
      <c r="O5" s="428"/>
      <c r="P5" s="428"/>
    </row>
    <row r="6" spans="1:20"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20" ht="12.75" customHeight="1">
      <c r="A7" s="18"/>
      <c r="B7" s="8" t="s">
        <v>9</v>
      </c>
      <c r="C7" s="26"/>
      <c r="D7" s="27">
        <v>33</v>
      </c>
      <c r="E7" s="27">
        <v>37</v>
      </c>
      <c r="F7" s="27">
        <v>32</v>
      </c>
      <c r="G7" s="27">
        <v>37</v>
      </c>
      <c r="H7" s="27">
        <v>33</v>
      </c>
      <c r="I7" s="66">
        <v>21</v>
      </c>
      <c r="J7" s="27">
        <v>27</v>
      </c>
      <c r="K7" s="27">
        <v>24</v>
      </c>
      <c r="L7" s="27">
        <v>18</v>
      </c>
      <c r="M7" s="27">
        <v>45</v>
      </c>
      <c r="N7" s="27">
        <v>32</v>
      </c>
      <c r="O7" s="27">
        <v>44</v>
      </c>
      <c r="P7" s="27">
        <v>21</v>
      </c>
      <c r="Q7" s="27">
        <v>46</v>
      </c>
      <c r="R7" s="27">
        <v>42</v>
      </c>
      <c r="S7" s="27">
        <v>24</v>
      </c>
    </row>
    <row r="8" spans="1:20" ht="12.75" customHeight="1">
      <c r="A8" s="18"/>
      <c r="B8" s="6" t="s">
        <v>15</v>
      </c>
      <c r="C8" s="11"/>
      <c r="D8" s="80"/>
      <c r="E8" s="80"/>
      <c r="F8" s="80"/>
      <c r="G8" s="80">
        <v>64.079250445956944</v>
      </c>
      <c r="H8" s="80">
        <v>56.810356700179035</v>
      </c>
      <c r="I8" s="80">
        <v>35.740422417754488</v>
      </c>
      <c r="J8" s="80">
        <v>44.837836491356263</v>
      </c>
      <c r="K8" s="80">
        <v>39.532202273101632</v>
      </c>
      <c r="L8" s="80">
        <v>29.527559055118115</v>
      </c>
      <c r="M8" s="80">
        <v>74.087489092675213</v>
      </c>
      <c r="N8" s="80">
        <v>53.057434673033562</v>
      </c>
      <c r="O8" s="81">
        <f>+O7*100000/Poblacs!J41</f>
        <v>73.207660183351919</v>
      </c>
      <c r="P8" s="81">
        <f>+P7*100000/Poblacs!K41</f>
        <v>35.231352548401169</v>
      </c>
      <c r="Q8" s="81">
        <f>+Q7*100000/Poblacs!L41</f>
        <v>77.201933404940917</v>
      </c>
      <c r="R8" s="81">
        <f>+R7*100000/Poblacs!M41</f>
        <v>70.708261081836397</v>
      </c>
      <c r="S8" s="81">
        <f>+S7*100000/Poblacs!N41</f>
        <v>40.15795462151128</v>
      </c>
      <c r="T8" s="31"/>
    </row>
    <row r="9" spans="1:20" ht="12.75" customHeight="1">
      <c r="A9" s="11"/>
      <c r="B9" s="6" t="s">
        <v>37</v>
      </c>
      <c r="C9" s="11"/>
      <c r="D9" s="86">
        <v>1.0303030303030303</v>
      </c>
      <c r="E9" s="86">
        <v>1</v>
      </c>
      <c r="F9" s="86">
        <v>1.125</v>
      </c>
      <c r="G9" s="86">
        <v>1.1081081081081081</v>
      </c>
      <c r="H9" s="86">
        <v>1.2727272727272727</v>
      </c>
      <c r="I9" s="86">
        <v>1.2857142857142858</v>
      </c>
      <c r="J9" s="87">
        <v>1.2222222222222223</v>
      </c>
      <c r="K9" s="87">
        <v>1.4583333333333333</v>
      </c>
      <c r="L9" s="87">
        <v>1.5555555555555556</v>
      </c>
      <c r="M9" s="87">
        <v>1.4</v>
      </c>
      <c r="N9" s="87">
        <v>1.71875</v>
      </c>
      <c r="O9" s="87">
        <v>1.6136363636363635</v>
      </c>
      <c r="P9" s="87">
        <v>1.7619047619047619</v>
      </c>
      <c r="Q9" s="87">
        <v>1.7826086956521738</v>
      </c>
      <c r="R9" s="87">
        <v>1.5238095238095237</v>
      </c>
      <c r="S9" s="87">
        <v>1.5833333333333333</v>
      </c>
    </row>
    <row r="10" spans="1:20">
      <c r="A10" s="11"/>
      <c r="B10" s="6" t="s">
        <v>2</v>
      </c>
      <c r="C10" s="11"/>
      <c r="D10" s="80">
        <v>75.757575757575751</v>
      </c>
      <c r="E10" s="80">
        <v>75.675675675675677</v>
      </c>
      <c r="F10" s="80">
        <v>65.625</v>
      </c>
      <c r="G10" s="80">
        <v>70.270270270270274</v>
      </c>
      <c r="H10" s="80">
        <v>60.606060606060609</v>
      </c>
      <c r="I10" s="80">
        <v>66.666666666666671</v>
      </c>
      <c r="J10" s="81">
        <v>59.25925925925926</v>
      </c>
      <c r="K10" s="81">
        <v>66.666666666666671</v>
      </c>
      <c r="L10" s="81">
        <v>66.666666666666671</v>
      </c>
      <c r="M10" s="81">
        <v>64.444444444444443</v>
      </c>
      <c r="N10" s="81">
        <v>71.875</v>
      </c>
      <c r="O10" s="81">
        <v>61.363636363636367</v>
      </c>
      <c r="P10" s="81">
        <v>80.952380952380949</v>
      </c>
      <c r="Q10" s="81">
        <v>78.260869565217391</v>
      </c>
      <c r="R10" s="81">
        <v>80.952380952380949</v>
      </c>
      <c r="S10" s="81">
        <v>66.666666666666657</v>
      </c>
    </row>
    <row r="11" spans="1:20" ht="12.75" customHeight="1">
      <c r="A11" s="11"/>
      <c r="B11" s="6" t="s">
        <v>5</v>
      </c>
      <c r="C11" s="58"/>
      <c r="D11" s="80">
        <v>75.757575757575751</v>
      </c>
      <c r="E11" s="80">
        <v>72.972972972972968</v>
      </c>
      <c r="F11" s="80">
        <v>87.5</v>
      </c>
      <c r="G11" s="80">
        <v>86.486486486486484</v>
      </c>
      <c r="H11" s="80">
        <v>78.787878787878782</v>
      </c>
      <c r="I11" s="80">
        <v>71.428571428571431</v>
      </c>
      <c r="J11" s="80">
        <v>81.481481481481481</v>
      </c>
      <c r="K11" s="80">
        <v>91.666666666666671</v>
      </c>
      <c r="L11" s="80">
        <v>94.444444444444443</v>
      </c>
      <c r="M11" s="80">
        <v>66.666666666666671</v>
      </c>
      <c r="N11" s="80">
        <v>90.625</v>
      </c>
      <c r="O11" s="80">
        <v>77.272727272727266</v>
      </c>
      <c r="P11" s="80">
        <v>76.19047619047619</v>
      </c>
      <c r="Q11" s="80">
        <v>47.826086956521742</v>
      </c>
      <c r="R11" s="80">
        <v>90.476190476190482</v>
      </c>
      <c r="S11" s="80">
        <v>100</v>
      </c>
    </row>
    <row r="12" spans="1:20" ht="12.75" customHeight="1">
      <c r="A12" s="58"/>
      <c r="B12" s="7" t="s">
        <v>8</v>
      </c>
      <c r="C12" s="33"/>
      <c r="D12" s="88">
        <v>70.545454545454547</v>
      </c>
      <c r="E12" s="34">
        <v>71.51351351351353</v>
      </c>
      <c r="F12" s="34">
        <v>69.5</v>
      </c>
      <c r="G12" s="34">
        <v>65.108108108108112</v>
      </c>
      <c r="H12" s="34">
        <v>69.393939393939391</v>
      </c>
      <c r="I12" s="34">
        <v>71.904761904761898</v>
      </c>
      <c r="J12" s="34">
        <v>68.148148148148138</v>
      </c>
      <c r="K12" s="35">
        <v>63.583333333333321</v>
      </c>
      <c r="L12" s="35">
        <v>62.666666666666664</v>
      </c>
      <c r="M12" s="35">
        <v>69.377777777777766</v>
      </c>
      <c r="N12" s="35">
        <v>66.40625</v>
      </c>
      <c r="O12" s="35">
        <v>66.909090909090907</v>
      </c>
      <c r="P12" s="35">
        <v>65.047619047619051</v>
      </c>
      <c r="Q12" s="35">
        <v>73.869565217391298</v>
      </c>
      <c r="R12" s="35">
        <v>63.047619047619051</v>
      </c>
      <c r="S12" s="35">
        <v>60.333333333333336</v>
      </c>
    </row>
    <row r="13" spans="1:20" ht="12.75" customHeight="1">
      <c r="A13" s="11"/>
      <c r="B13" s="6" t="s">
        <v>1</v>
      </c>
      <c r="C13" s="11"/>
      <c r="D13" s="80">
        <v>7.6060606060606082</v>
      </c>
      <c r="E13" s="80">
        <v>7.4594594594594605</v>
      </c>
      <c r="F13" s="80">
        <v>7.375</v>
      </c>
      <c r="G13" s="80">
        <v>12.054054054054054</v>
      </c>
      <c r="H13" s="80">
        <v>8.0909090909090935</v>
      </c>
      <c r="I13" s="80">
        <v>8.5714285714285712</v>
      </c>
      <c r="J13" s="81">
        <v>10.703703703703702</v>
      </c>
      <c r="K13" s="81">
        <v>5.8333333333333348</v>
      </c>
      <c r="L13" s="81">
        <v>7.7222222222222223</v>
      </c>
      <c r="M13" s="81">
        <v>8.8888888888888857</v>
      </c>
      <c r="N13" s="81">
        <v>6.4375</v>
      </c>
      <c r="O13" s="81">
        <v>8.9090909090909101</v>
      </c>
      <c r="P13" s="81">
        <v>6.8095238095238102</v>
      </c>
      <c r="Q13" s="81">
        <v>10.956521739130434</v>
      </c>
      <c r="R13" s="81">
        <v>8.6190476190476204</v>
      </c>
      <c r="S13" s="81">
        <v>7</v>
      </c>
    </row>
    <row r="14" spans="1:20" ht="12.75" customHeight="1">
      <c r="A14" s="11"/>
      <c r="B14" s="6" t="s">
        <v>3</v>
      </c>
      <c r="C14" s="11"/>
      <c r="D14" s="34">
        <v>9.0909090909090917</v>
      </c>
      <c r="E14" s="34">
        <v>13.513513513513514</v>
      </c>
      <c r="F14" s="34">
        <v>6.25</v>
      </c>
      <c r="G14" s="34">
        <v>16.216216216216218</v>
      </c>
      <c r="H14" s="34">
        <v>15.151515151515152</v>
      </c>
      <c r="I14" s="34">
        <v>14.285714285714286</v>
      </c>
      <c r="J14" s="35">
        <v>18.518518518518519</v>
      </c>
      <c r="K14" s="35">
        <v>12.5</v>
      </c>
      <c r="L14" s="35">
        <v>5.5555555555555554</v>
      </c>
      <c r="M14" s="35">
        <v>2.2222222222222223</v>
      </c>
      <c r="N14" s="35">
        <v>3.125</v>
      </c>
      <c r="O14" s="35">
        <v>13.636363636363637</v>
      </c>
      <c r="P14" s="35">
        <v>4.7619047619047619</v>
      </c>
      <c r="Q14" s="35">
        <v>26.086956521739129</v>
      </c>
      <c r="R14" s="35">
        <v>4.7619047619047619</v>
      </c>
      <c r="S14" s="35">
        <v>0</v>
      </c>
    </row>
    <row r="15" spans="1:20" ht="12.75" customHeight="1">
      <c r="A15" s="11"/>
      <c r="B15" s="8" t="s">
        <v>39</v>
      </c>
      <c r="C15" s="36"/>
      <c r="D15" s="89">
        <v>15.151515151515152</v>
      </c>
      <c r="E15" s="89">
        <v>13.513513513513514</v>
      </c>
      <c r="F15" s="89">
        <v>21.875</v>
      </c>
      <c r="G15" s="89">
        <v>48.648648648648646</v>
      </c>
      <c r="H15" s="89">
        <v>54.545454545454547</v>
      </c>
      <c r="I15" s="89">
        <v>42.857142857142854</v>
      </c>
      <c r="J15" s="89">
        <v>62.962962962962962</v>
      </c>
      <c r="K15" s="89">
        <v>70.833333333333329</v>
      </c>
      <c r="L15" s="89">
        <v>83.333333333333329</v>
      </c>
      <c r="M15" s="89">
        <v>66.666666666666671</v>
      </c>
      <c r="N15" s="89">
        <v>78.125</v>
      </c>
      <c r="O15" s="89">
        <v>79.545454545454547</v>
      </c>
      <c r="P15" s="89">
        <v>85.714285714285708</v>
      </c>
      <c r="Q15" s="89">
        <v>73.913043478260875</v>
      </c>
      <c r="R15" s="89">
        <v>95.238095238095241</v>
      </c>
      <c r="S15" s="89">
        <v>83.333333333333329</v>
      </c>
    </row>
    <row r="16" spans="1:20" ht="12.75" customHeight="1">
      <c r="A16" s="11"/>
      <c r="B16" s="6" t="s">
        <v>40</v>
      </c>
      <c r="C16" s="11"/>
      <c r="D16" s="80">
        <v>54.545454545454547</v>
      </c>
      <c r="E16" s="80">
        <v>48.648648648648646</v>
      </c>
      <c r="F16" s="80">
        <v>62.5</v>
      </c>
      <c r="G16" s="80">
        <v>62.162162162162161</v>
      </c>
      <c r="H16" s="80">
        <v>63.636363636363633</v>
      </c>
      <c r="I16" s="80">
        <v>61.904761904761905</v>
      </c>
      <c r="J16" s="81">
        <v>59.25925925925926</v>
      </c>
      <c r="K16" s="81">
        <v>70.833333333333329</v>
      </c>
      <c r="L16" s="81">
        <v>94.444444444444443</v>
      </c>
      <c r="M16" s="81">
        <v>75.555555555555557</v>
      </c>
      <c r="N16" s="81">
        <v>87.5</v>
      </c>
      <c r="O16" s="81">
        <v>79.545454545454547</v>
      </c>
      <c r="P16" s="81">
        <v>80.952380952380949</v>
      </c>
      <c r="Q16" s="81">
        <v>73.913043478260875</v>
      </c>
      <c r="R16" s="312">
        <v>47.61904761904762</v>
      </c>
      <c r="S16" s="312">
        <v>75</v>
      </c>
    </row>
    <row r="17" spans="1:19" ht="12.75" customHeight="1">
      <c r="A17" s="11"/>
      <c r="B17" s="6" t="s">
        <v>7</v>
      </c>
      <c r="C17" s="11"/>
      <c r="D17" s="29">
        <v>0</v>
      </c>
      <c r="E17" s="29">
        <v>2.7027027027027026</v>
      </c>
      <c r="F17" s="29">
        <v>3.125</v>
      </c>
      <c r="G17" s="29">
        <v>0</v>
      </c>
      <c r="H17" s="29">
        <v>0</v>
      </c>
      <c r="I17" s="29">
        <v>0</v>
      </c>
      <c r="J17" s="30">
        <v>0</v>
      </c>
      <c r="K17" s="30">
        <v>0</v>
      </c>
      <c r="L17" s="30">
        <v>0</v>
      </c>
      <c r="M17" s="30">
        <v>0</v>
      </c>
      <c r="N17" s="30">
        <v>0</v>
      </c>
      <c r="O17" s="30">
        <v>0</v>
      </c>
      <c r="P17" s="30">
        <v>4.7619047619047619</v>
      </c>
      <c r="Q17" s="30">
        <v>0</v>
      </c>
      <c r="R17" s="314">
        <v>4.7619047619047619</v>
      </c>
      <c r="S17" s="314">
        <v>8.3333333333333339</v>
      </c>
    </row>
    <row r="18" spans="1:19" ht="12.75" customHeight="1">
      <c r="A18" s="11"/>
      <c r="B18" s="6" t="s">
        <v>41</v>
      </c>
      <c r="C18" s="11"/>
      <c r="D18" s="30">
        <v>0</v>
      </c>
      <c r="E18" s="30">
        <v>0</v>
      </c>
      <c r="F18" s="30">
        <v>0</v>
      </c>
      <c r="G18" s="30">
        <v>0</v>
      </c>
      <c r="H18" s="30">
        <v>0</v>
      </c>
      <c r="I18" s="30">
        <v>0</v>
      </c>
      <c r="J18" s="30">
        <v>0</v>
      </c>
      <c r="K18" s="30">
        <v>0</v>
      </c>
      <c r="L18" s="30">
        <v>0</v>
      </c>
      <c r="M18" s="30">
        <v>0</v>
      </c>
      <c r="N18" s="30">
        <v>3.125</v>
      </c>
      <c r="O18" s="30">
        <v>0</v>
      </c>
      <c r="P18" s="30">
        <v>0</v>
      </c>
      <c r="Q18" s="30">
        <v>0</v>
      </c>
      <c r="R18" s="314">
        <v>0</v>
      </c>
      <c r="S18" s="314">
        <v>0</v>
      </c>
    </row>
    <row r="19" spans="1:19" ht="12.75" customHeight="1">
      <c r="A19" s="11"/>
      <c r="B19" s="7" t="s">
        <v>42</v>
      </c>
      <c r="C19" s="33"/>
      <c r="D19" s="34">
        <v>9.0909090909090917</v>
      </c>
      <c r="E19" s="34">
        <v>5.4054054054054053</v>
      </c>
      <c r="F19" s="34">
        <v>18.75</v>
      </c>
      <c r="G19" s="34">
        <v>21.621621621621621</v>
      </c>
      <c r="H19" s="34">
        <v>24.242424242424242</v>
      </c>
      <c r="I19" s="34">
        <v>28.571428571428573</v>
      </c>
      <c r="J19" s="35">
        <v>18.518518518518519</v>
      </c>
      <c r="K19" s="35">
        <v>50</v>
      </c>
      <c r="L19" s="35">
        <v>44.444444444444443</v>
      </c>
      <c r="M19" s="35">
        <v>22.222222222222221</v>
      </c>
      <c r="N19" s="35">
        <v>34.375</v>
      </c>
      <c r="O19" s="35">
        <v>31.818181818181817</v>
      </c>
      <c r="P19" s="35">
        <v>33.333333333333336</v>
      </c>
      <c r="Q19" s="35">
        <v>21.739130434782609</v>
      </c>
      <c r="R19" s="313">
        <v>33.333333333333336</v>
      </c>
      <c r="S19" s="313">
        <v>8.3333333333333339</v>
      </c>
    </row>
    <row r="20" spans="1:19" ht="12.75" customHeight="1">
      <c r="A20" s="11"/>
      <c r="B20" s="8" t="s">
        <v>4</v>
      </c>
      <c r="C20" s="11"/>
      <c r="D20" s="29">
        <v>9.0909090909090917</v>
      </c>
      <c r="E20" s="29">
        <v>5.4054054054054053</v>
      </c>
      <c r="F20" s="29">
        <v>0</v>
      </c>
      <c r="G20" s="29">
        <v>5.4054054054054053</v>
      </c>
      <c r="H20" s="29">
        <v>0</v>
      </c>
      <c r="I20" s="29">
        <v>9.5238095238095237</v>
      </c>
      <c r="J20" s="30">
        <v>7.4074074074074074</v>
      </c>
      <c r="K20" s="30">
        <v>25</v>
      </c>
      <c r="L20" s="30">
        <v>44.444444444444443</v>
      </c>
      <c r="M20" s="29">
        <v>15.555555555555555</v>
      </c>
      <c r="N20" s="29">
        <v>15.625</v>
      </c>
      <c r="O20" s="29">
        <v>20.454545454545453</v>
      </c>
      <c r="P20" s="29">
        <v>19.047619047619047</v>
      </c>
      <c r="Q20" s="29">
        <v>8.695652173913043</v>
      </c>
      <c r="R20" s="29">
        <v>23.80952380952381</v>
      </c>
      <c r="S20" s="29">
        <v>16.666666666666668</v>
      </c>
    </row>
    <row r="21" spans="1:19" ht="12.75" customHeight="1">
      <c r="A21" s="11"/>
      <c r="B21" s="14" t="s">
        <v>43</v>
      </c>
      <c r="C21" s="11"/>
      <c r="D21" s="29">
        <v>15.151515151515152</v>
      </c>
      <c r="E21" s="29">
        <v>10.810810810810811</v>
      </c>
      <c r="F21" s="29">
        <v>18.75</v>
      </c>
      <c r="G21" s="29">
        <v>37.837837837837839</v>
      </c>
      <c r="H21" s="29">
        <v>36.363636363636367</v>
      </c>
      <c r="I21" s="29">
        <v>52.38095238095238</v>
      </c>
      <c r="J21" s="30">
        <v>59.25925925925926</v>
      </c>
      <c r="K21" s="30">
        <v>45.833333333333336</v>
      </c>
      <c r="L21" s="30">
        <v>66.666666666666671</v>
      </c>
      <c r="M21" s="29">
        <v>55.555555555555557</v>
      </c>
      <c r="N21" s="29">
        <v>71.875</v>
      </c>
      <c r="O21" s="29">
        <v>63.636363636363633</v>
      </c>
      <c r="P21" s="29">
        <v>71.428571428571431</v>
      </c>
      <c r="Q21" s="29">
        <v>60.869565217391305</v>
      </c>
      <c r="R21" s="29">
        <v>76.19047619047619</v>
      </c>
      <c r="S21" s="29">
        <v>66.666666666666671</v>
      </c>
    </row>
    <row r="22" spans="1:19" ht="12.75" customHeight="1">
      <c r="A22" s="11"/>
      <c r="B22" s="15" t="s">
        <v>65</v>
      </c>
      <c r="C22" s="33"/>
      <c r="D22" s="34">
        <v>15.151515151515152</v>
      </c>
      <c r="E22" s="34">
        <v>16.216216216216218</v>
      </c>
      <c r="F22" s="34">
        <v>18.75</v>
      </c>
      <c r="G22" s="34">
        <v>40.54054054054054</v>
      </c>
      <c r="H22" s="34">
        <v>36.363636363636367</v>
      </c>
      <c r="I22" s="34">
        <v>57.142857142857146</v>
      </c>
      <c r="J22" s="35">
        <v>59.25925925925926</v>
      </c>
      <c r="K22" s="35">
        <v>70.833333333333329</v>
      </c>
      <c r="L22" s="35">
        <v>72.222222222222229</v>
      </c>
      <c r="M22" s="34">
        <v>62.222222222222221</v>
      </c>
      <c r="N22" s="34">
        <v>78.125</v>
      </c>
      <c r="O22" s="34">
        <v>70.454545454545453</v>
      </c>
      <c r="P22" s="34">
        <v>71.428571428571431</v>
      </c>
      <c r="Q22" s="34">
        <v>60.869565217391305</v>
      </c>
      <c r="R22" s="34">
        <v>80.952380952380949</v>
      </c>
      <c r="S22" s="34">
        <v>75</v>
      </c>
    </row>
    <row r="23" spans="1:19" ht="12.75" customHeight="1">
      <c r="A23" s="11"/>
      <c r="B23" s="16" t="s">
        <v>44</v>
      </c>
      <c r="C23" s="11"/>
      <c r="D23" s="29">
        <v>15.151515151515152</v>
      </c>
      <c r="E23" s="29">
        <v>10.810810810810811</v>
      </c>
      <c r="F23" s="29">
        <v>18.75</v>
      </c>
      <c r="G23" s="29">
        <v>37.837837837837839</v>
      </c>
      <c r="H23" s="29">
        <v>36.363636363636367</v>
      </c>
      <c r="I23" s="29">
        <v>52.38095238095238</v>
      </c>
      <c r="J23" s="30">
        <v>59.25925925925926</v>
      </c>
      <c r="K23" s="30">
        <v>45.833333333333336</v>
      </c>
      <c r="L23" s="30">
        <v>55.555555555555557</v>
      </c>
      <c r="M23" s="29">
        <v>53.333333333333336</v>
      </c>
      <c r="N23" s="29">
        <v>71.875</v>
      </c>
      <c r="O23" s="29">
        <v>61.363636363636367</v>
      </c>
      <c r="P23" s="29">
        <v>71.428571428571431</v>
      </c>
      <c r="Q23" s="29">
        <v>56.521739130434781</v>
      </c>
      <c r="R23" s="29">
        <v>71.428571428571431</v>
      </c>
      <c r="S23" s="29">
        <v>58.333333333333336</v>
      </c>
    </row>
    <row r="24" spans="1:19" ht="12.75" customHeight="1">
      <c r="A24" s="11"/>
      <c r="B24" s="6" t="s">
        <v>150</v>
      </c>
      <c r="C24" s="11"/>
      <c r="D24" s="29">
        <v>100</v>
      </c>
      <c r="E24" s="29">
        <v>100</v>
      </c>
      <c r="F24" s="29">
        <v>100</v>
      </c>
      <c r="G24" s="29">
        <v>100</v>
      </c>
      <c r="H24" s="29">
        <v>91.666666666666657</v>
      </c>
      <c r="I24" s="29">
        <v>63.63636363636364</v>
      </c>
      <c r="J24" s="30">
        <v>81.25</v>
      </c>
      <c r="K24" s="30">
        <v>36.363636363636367</v>
      </c>
      <c r="L24" s="30">
        <v>30</v>
      </c>
      <c r="M24" s="29">
        <v>50</v>
      </c>
      <c r="N24" s="29">
        <v>43.478260869565219</v>
      </c>
      <c r="O24" s="29">
        <v>33.333333333333336</v>
      </c>
      <c r="P24" s="29">
        <v>18.75</v>
      </c>
      <c r="Q24" s="291"/>
      <c r="R24" s="291"/>
      <c r="S24" s="291"/>
    </row>
    <row r="25" spans="1:19" ht="12.75" customHeight="1">
      <c r="A25" s="11"/>
      <c r="B25" s="7" t="s">
        <v>151</v>
      </c>
      <c r="C25" s="33"/>
      <c r="D25" s="34">
        <v>0</v>
      </c>
      <c r="E25" s="34">
        <v>0</v>
      </c>
      <c r="F25" s="34">
        <v>0</v>
      </c>
      <c r="G25" s="34">
        <v>0</v>
      </c>
      <c r="H25" s="34">
        <v>16.666666666666664</v>
      </c>
      <c r="I25" s="34">
        <v>36.363636363636367</v>
      </c>
      <c r="J25" s="35">
        <v>18.75</v>
      </c>
      <c r="K25" s="35">
        <v>63.63636363636364</v>
      </c>
      <c r="L25" s="35">
        <v>70</v>
      </c>
      <c r="M25" s="34">
        <v>54.166666666666671</v>
      </c>
      <c r="N25" s="34">
        <v>60.869565217391305</v>
      </c>
      <c r="O25" s="34">
        <v>70.370370370370367</v>
      </c>
      <c r="P25" s="34">
        <v>81.25</v>
      </c>
      <c r="Q25" s="292"/>
      <c r="R25" s="292"/>
      <c r="S25" s="292"/>
    </row>
    <row r="26" spans="1:19" ht="12.75" customHeight="1">
      <c r="A26" s="11"/>
      <c r="B26" s="6" t="s">
        <v>47</v>
      </c>
      <c r="C26" s="11"/>
      <c r="D26" s="29">
        <v>0</v>
      </c>
      <c r="E26" s="29">
        <v>0</v>
      </c>
      <c r="F26" s="29">
        <v>0</v>
      </c>
      <c r="G26" s="29">
        <v>2.7027027027027026</v>
      </c>
      <c r="H26" s="29">
        <v>3.0303030303030303</v>
      </c>
      <c r="I26" s="29">
        <v>0</v>
      </c>
      <c r="J26" s="30">
        <v>3.7037037037037037</v>
      </c>
      <c r="K26" s="30">
        <v>4.166666666666667</v>
      </c>
      <c r="L26" s="30">
        <v>0</v>
      </c>
      <c r="M26" s="29">
        <v>2.2222222222222223</v>
      </c>
      <c r="N26" s="29">
        <v>0</v>
      </c>
      <c r="O26" s="29">
        <v>2.2999999999999998</v>
      </c>
      <c r="P26" s="29">
        <v>0</v>
      </c>
      <c r="Q26" s="29">
        <v>0</v>
      </c>
      <c r="R26" s="29">
        <v>4.7619047619047619</v>
      </c>
      <c r="S26" s="29">
        <v>0</v>
      </c>
    </row>
    <row r="27" spans="1:19" ht="12.75" customHeight="1">
      <c r="A27" s="11"/>
      <c r="B27" s="60" t="s">
        <v>45</v>
      </c>
      <c r="C27" s="61"/>
      <c r="D27" s="62">
        <v>15.151515151515152</v>
      </c>
      <c r="E27" s="62">
        <v>16.216216216216218</v>
      </c>
      <c r="F27" s="62">
        <v>18.75</v>
      </c>
      <c r="G27" s="62">
        <v>43.243243243243242</v>
      </c>
      <c r="H27" s="62">
        <v>39.393939393939391</v>
      </c>
      <c r="I27" s="69">
        <v>57.142857142857146</v>
      </c>
      <c r="J27" s="69">
        <v>62.962962962962962</v>
      </c>
      <c r="K27" s="69">
        <v>75</v>
      </c>
      <c r="L27" s="69">
        <v>72.222222222222229</v>
      </c>
      <c r="M27" s="62">
        <v>62.222222222222221</v>
      </c>
      <c r="N27" s="62">
        <v>78.125</v>
      </c>
      <c r="O27" s="62">
        <v>72.727272727272734</v>
      </c>
      <c r="P27" s="62">
        <v>71.428571428571431</v>
      </c>
      <c r="Q27" s="62">
        <v>60.869565217391305</v>
      </c>
      <c r="R27" s="62">
        <v>85.714285714285708</v>
      </c>
      <c r="S27" s="62">
        <v>75</v>
      </c>
    </row>
    <row r="28" spans="1:19" ht="12.75" customHeight="1">
      <c r="A28" s="11"/>
      <c r="B28" s="15" t="s">
        <v>48</v>
      </c>
      <c r="C28" s="11"/>
      <c r="D28" s="29">
        <v>3.0303030303030303</v>
      </c>
      <c r="E28" s="29">
        <v>0</v>
      </c>
      <c r="F28" s="29">
        <v>3.125</v>
      </c>
      <c r="G28" s="29">
        <v>8.1081081081081088</v>
      </c>
      <c r="H28" s="29">
        <v>0</v>
      </c>
      <c r="I28" s="29">
        <v>0</v>
      </c>
      <c r="J28" s="38">
        <v>3.7037037037037037</v>
      </c>
      <c r="K28" s="30">
        <v>8.3333333333333339</v>
      </c>
      <c r="L28" s="30">
        <v>5.5555555555555554</v>
      </c>
      <c r="M28" s="29">
        <v>2.2222222222222223</v>
      </c>
      <c r="N28" s="29">
        <v>0</v>
      </c>
      <c r="O28" s="29">
        <v>6.8</v>
      </c>
      <c r="P28" s="29">
        <v>0</v>
      </c>
      <c r="Q28" s="29">
        <v>13.043478260869565</v>
      </c>
      <c r="R28" s="29">
        <v>9.5238095238095237</v>
      </c>
      <c r="S28" s="29">
        <v>0</v>
      </c>
    </row>
    <row r="29" spans="1:19" ht="12.75" customHeight="1">
      <c r="A29" s="11"/>
      <c r="B29" s="17" t="s">
        <v>46</v>
      </c>
      <c r="C29" s="33"/>
      <c r="D29" s="34">
        <v>3.0303030303030303</v>
      </c>
      <c r="E29" s="34">
        <v>0</v>
      </c>
      <c r="F29" s="34">
        <v>6.25</v>
      </c>
      <c r="G29" s="34">
        <v>10.810810810810811</v>
      </c>
      <c r="H29" s="34">
        <v>3.0303030303030303</v>
      </c>
      <c r="I29" s="34">
        <v>9.5238095238095237</v>
      </c>
      <c r="J29" s="35">
        <v>14.814814814814815</v>
      </c>
      <c r="K29" s="35">
        <v>12.5</v>
      </c>
      <c r="L29" s="35">
        <v>5.5555555555555554</v>
      </c>
      <c r="M29" s="34">
        <v>11.111111111111111</v>
      </c>
      <c r="N29" s="34">
        <v>15.625</v>
      </c>
      <c r="O29" s="34">
        <v>18.181818181818183</v>
      </c>
      <c r="P29" s="34">
        <v>14.285714285714286</v>
      </c>
      <c r="Q29" s="34">
        <v>17.391304347826086</v>
      </c>
      <c r="R29" s="34">
        <v>9.5238095238095237</v>
      </c>
      <c r="S29" s="34">
        <v>0</v>
      </c>
    </row>
    <row r="30" spans="1:19" ht="12.75" customHeight="1">
      <c r="A30" s="11"/>
      <c r="B30" s="6" t="s">
        <v>145</v>
      </c>
      <c r="C30" s="11"/>
      <c r="D30" s="29">
        <v>13.333333333333334</v>
      </c>
      <c r="E30" s="29">
        <v>6.25</v>
      </c>
      <c r="F30" s="29">
        <v>3.3333333333333335</v>
      </c>
      <c r="G30" s="29">
        <v>0</v>
      </c>
      <c r="H30" s="29">
        <v>7.1428571428571432</v>
      </c>
      <c r="I30" s="29">
        <v>11.111111111111111</v>
      </c>
      <c r="J30" s="29">
        <v>0</v>
      </c>
      <c r="K30" s="29">
        <v>0</v>
      </c>
      <c r="L30" s="30">
        <v>5.882352941176471</v>
      </c>
      <c r="M30" s="30">
        <v>9.0909090909090917</v>
      </c>
      <c r="N30" s="30">
        <v>12.903225806451612</v>
      </c>
      <c r="O30" s="30">
        <v>10.526315789473685</v>
      </c>
      <c r="P30" s="30">
        <v>15</v>
      </c>
      <c r="Q30" s="30">
        <v>11.764705882352942</v>
      </c>
      <c r="R30" s="30">
        <v>15</v>
      </c>
      <c r="S30" s="30">
        <v>8.3333333333333339</v>
      </c>
    </row>
    <row r="31" spans="1:19" ht="13.5">
      <c r="A31" s="11"/>
      <c r="B31" s="7" t="s">
        <v>146</v>
      </c>
      <c r="C31" s="33"/>
      <c r="D31" s="34">
        <v>0</v>
      </c>
      <c r="E31" s="34">
        <v>0</v>
      </c>
      <c r="F31" s="34">
        <v>0</v>
      </c>
      <c r="G31" s="34">
        <v>6.4516129032258061</v>
      </c>
      <c r="H31" s="34">
        <v>0</v>
      </c>
      <c r="I31" s="34">
        <v>0</v>
      </c>
      <c r="J31" s="34">
        <v>0</v>
      </c>
      <c r="K31" s="34">
        <v>0</v>
      </c>
      <c r="L31" s="34">
        <v>0</v>
      </c>
      <c r="M31" s="34">
        <v>0</v>
      </c>
      <c r="N31" s="34">
        <v>0</v>
      </c>
      <c r="O31" s="34">
        <v>0</v>
      </c>
      <c r="P31" s="34">
        <v>4</v>
      </c>
      <c r="Q31" s="292"/>
      <c r="R31" s="292"/>
      <c r="S31" s="292"/>
    </row>
    <row r="32" spans="1:19" ht="13.5">
      <c r="A32" s="11"/>
      <c r="B32" s="187" t="s">
        <v>144</v>
      </c>
      <c r="C32" s="260"/>
      <c r="D32" s="130">
        <v>24.242424242424242</v>
      </c>
      <c r="E32" s="130">
        <v>32.432432432432435</v>
      </c>
      <c r="F32" s="130">
        <v>43.75</v>
      </c>
      <c r="G32" s="130">
        <v>67.567567567567565</v>
      </c>
      <c r="H32" s="130">
        <v>57.575757575757578</v>
      </c>
      <c r="I32" s="130">
        <v>61.904761904761905</v>
      </c>
      <c r="J32" s="131">
        <v>66.666666666666671</v>
      </c>
      <c r="K32" s="131">
        <v>83.333333333333329</v>
      </c>
      <c r="L32" s="131">
        <v>83.333333333333329</v>
      </c>
      <c r="M32" s="130">
        <v>77.777777777777771</v>
      </c>
      <c r="N32" s="130">
        <v>90.625</v>
      </c>
      <c r="O32" s="130">
        <v>81.818181818181813</v>
      </c>
      <c r="P32" s="130">
        <v>95.238095238095241</v>
      </c>
      <c r="Q32" s="130">
        <v>78.260869565217391</v>
      </c>
      <c r="R32" s="130">
        <v>95.238095238095241</v>
      </c>
      <c r="S32" s="130">
        <v>83.333333333333329</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 r="B36" s="465"/>
      <c r="C36" s="465"/>
      <c r="D36" s="465"/>
      <c r="E36" s="465"/>
      <c r="F36" s="465"/>
      <c r="G36" s="465"/>
      <c r="H36" s="465"/>
      <c r="I36" s="465"/>
      <c r="J36"/>
    </row>
    <row r="37" spans="1:19" ht="15" customHeight="1"/>
    <row r="40" spans="1:19" ht="15" customHeight="1"/>
    <row r="49" ht="15" customHeight="1"/>
  </sheetData>
  <mergeCells count="5">
    <mergeCell ref="B2:S3"/>
    <mergeCell ref="C4:D4"/>
    <mergeCell ref="D5:P5"/>
    <mergeCell ref="B33:S35"/>
    <mergeCell ref="B36:I36"/>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48"/>
  <sheetViews>
    <sheetView showGridLines="0" showRowColHeaders="0" zoomScaleNormal="100" workbookViewId="0">
      <selection activeCell="K38" sqref="K3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20">
      <c r="A1" s="43"/>
      <c r="B1" s="43"/>
      <c r="C1" s="43"/>
      <c r="D1" s="43"/>
      <c r="E1" s="43"/>
      <c r="F1" s="43"/>
      <c r="G1" s="43"/>
      <c r="H1" s="43"/>
      <c r="I1" s="43"/>
      <c r="J1" s="43"/>
      <c r="K1" s="43"/>
      <c r="L1" s="43"/>
      <c r="M1" s="43"/>
      <c r="N1" s="43"/>
      <c r="O1" s="43"/>
    </row>
    <row r="2" spans="1:20" ht="12.75" customHeight="1">
      <c r="A2" s="43"/>
      <c r="B2" s="425" t="s">
        <v>200</v>
      </c>
      <c r="C2" s="425"/>
      <c r="D2" s="425"/>
      <c r="E2" s="425"/>
      <c r="F2" s="425"/>
      <c r="G2" s="425"/>
      <c r="H2" s="425"/>
      <c r="I2" s="425"/>
      <c r="J2" s="425"/>
      <c r="K2" s="425"/>
      <c r="L2" s="425"/>
      <c r="M2" s="425"/>
      <c r="N2" s="425"/>
      <c r="O2" s="425"/>
      <c r="P2" s="425"/>
      <c r="Q2" s="425"/>
      <c r="R2" s="425"/>
      <c r="S2" s="425"/>
    </row>
    <row r="3" spans="1:20" ht="17.25" customHeight="1">
      <c r="A3" s="43"/>
      <c r="B3" s="425"/>
      <c r="C3" s="425"/>
      <c r="D3" s="425"/>
      <c r="E3" s="425"/>
      <c r="F3" s="425"/>
      <c r="G3" s="425"/>
      <c r="H3" s="425"/>
      <c r="I3" s="425"/>
      <c r="J3" s="425"/>
      <c r="K3" s="425"/>
      <c r="L3" s="425"/>
      <c r="M3" s="425"/>
      <c r="N3" s="425"/>
      <c r="O3" s="425"/>
      <c r="P3" s="425"/>
      <c r="Q3" s="425"/>
      <c r="R3" s="425"/>
      <c r="S3" s="425"/>
    </row>
    <row r="4" spans="1:20" ht="14.25" customHeight="1">
      <c r="A4" s="10"/>
      <c r="B4" s="110" t="s">
        <v>17</v>
      </c>
      <c r="C4" s="426" t="s">
        <v>68</v>
      </c>
      <c r="D4" s="426"/>
      <c r="E4" s="46"/>
      <c r="F4" s="46"/>
      <c r="G4" s="46"/>
      <c r="H4" s="46"/>
      <c r="I4" s="46"/>
      <c r="J4" s="46"/>
      <c r="K4" s="46"/>
      <c r="L4" s="46"/>
      <c r="M4" s="46"/>
      <c r="N4" s="46"/>
      <c r="O4" s="263"/>
      <c r="P4" s="107"/>
    </row>
    <row r="5" spans="1:20" ht="14.25" customHeight="1">
      <c r="A5" s="11"/>
      <c r="B5" s="21"/>
      <c r="C5" s="20"/>
      <c r="D5" s="428" t="s">
        <v>16</v>
      </c>
      <c r="E5" s="428"/>
      <c r="F5" s="428"/>
      <c r="G5" s="428"/>
      <c r="H5" s="428"/>
      <c r="I5" s="428"/>
      <c r="J5" s="428"/>
      <c r="K5" s="428"/>
      <c r="L5" s="428"/>
      <c r="M5" s="428"/>
      <c r="N5" s="428"/>
      <c r="O5" s="428"/>
      <c r="P5" s="428"/>
    </row>
    <row r="6" spans="1:20"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20" ht="12.75" customHeight="1">
      <c r="A7" s="18"/>
      <c r="B7" s="8" t="s">
        <v>9</v>
      </c>
      <c r="C7" s="26"/>
      <c r="D7" s="27">
        <v>118</v>
      </c>
      <c r="E7" s="27">
        <v>134</v>
      </c>
      <c r="F7" s="27">
        <v>180</v>
      </c>
      <c r="G7" s="27">
        <v>145</v>
      </c>
      <c r="H7" s="27">
        <v>138</v>
      </c>
      <c r="I7" s="66">
        <v>127</v>
      </c>
      <c r="J7" s="28">
        <v>139</v>
      </c>
      <c r="K7" s="28">
        <v>145</v>
      </c>
      <c r="L7" s="28">
        <v>148</v>
      </c>
      <c r="M7" s="28">
        <v>104</v>
      </c>
      <c r="N7" s="28">
        <v>108</v>
      </c>
      <c r="O7" s="28">
        <v>141</v>
      </c>
      <c r="P7" s="28">
        <v>136</v>
      </c>
      <c r="Q7" s="28">
        <v>130</v>
      </c>
      <c r="R7" s="28">
        <v>110</v>
      </c>
      <c r="S7" s="28">
        <v>118</v>
      </c>
    </row>
    <row r="8" spans="1:20" ht="12.75" customHeight="1">
      <c r="A8" s="18"/>
      <c r="B8" s="6" t="s">
        <v>15</v>
      </c>
      <c r="C8" s="11"/>
      <c r="D8" s="80"/>
      <c r="E8" s="80"/>
      <c r="F8" s="80"/>
      <c r="G8" s="80">
        <v>61.946751426911391</v>
      </c>
      <c r="H8" s="80">
        <v>57.632554876215302</v>
      </c>
      <c r="I8" s="80">
        <v>52.302978386926725</v>
      </c>
      <c r="J8" s="80">
        <v>55.610677250032005</v>
      </c>
      <c r="K8" s="81">
        <v>57.121246740149545</v>
      </c>
      <c r="L8" s="81">
        <v>57.631276649597936</v>
      </c>
      <c r="M8" s="81">
        <v>40.27183488547697</v>
      </c>
      <c r="N8" s="81">
        <v>41.572839078468732</v>
      </c>
      <c r="O8" s="81">
        <f>+O7*100000/Poblacs!J42</f>
        <v>54.302197505950133</v>
      </c>
      <c r="P8" s="81">
        <f>+P7*100000/Poblacs!K42</f>
        <v>52.226540298920142</v>
      </c>
      <c r="Q8" s="81">
        <f>+Q7*100000/Poblacs!L42</f>
        <v>49.730118472443777</v>
      </c>
      <c r="R8" s="81">
        <f>+R7*100000/Poblacs!M42</f>
        <v>41.889601858375066</v>
      </c>
      <c r="S8" s="81">
        <f>+S7*100000/Poblacs!N42</f>
        <v>44.652655319342166</v>
      </c>
      <c r="T8" s="31"/>
    </row>
    <row r="9" spans="1:20" ht="12.75" customHeight="1">
      <c r="A9" s="11"/>
      <c r="B9" s="6" t="s">
        <v>37</v>
      </c>
      <c r="C9" s="11"/>
      <c r="D9" s="86">
        <v>1.1186440677966101</v>
      </c>
      <c r="E9" s="86">
        <v>1.1567164179104477</v>
      </c>
      <c r="F9" s="86">
        <v>1.1944444444444444</v>
      </c>
      <c r="G9" s="86">
        <v>1.2758620689655173</v>
      </c>
      <c r="H9" s="86">
        <v>1.2826086956521738</v>
      </c>
      <c r="I9" s="86">
        <v>1.2519685039370079</v>
      </c>
      <c r="J9" s="87">
        <v>1.3309352517985611</v>
      </c>
      <c r="K9" s="87">
        <v>1.2758620689655173</v>
      </c>
      <c r="L9" s="87">
        <v>1.25</v>
      </c>
      <c r="M9" s="87">
        <v>1.3653846153846154</v>
      </c>
      <c r="N9" s="87">
        <v>1.2592592592592593</v>
      </c>
      <c r="O9" s="87">
        <v>1.2836879432624113</v>
      </c>
      <c r="P9" s="87">
        <v>1.213235294117647</v>
      </c>
      <c r="Q9" s="87">
        <v>1.2461538461538462</v>
      </c>
      <c r="R9" s="87">
        <v>1.3090909090909091</v>
      </c>
      <c r="S9" s="87">
        <v>1.4067796610169492</v>
      </c>
    </row>
    <row r="10" spans="1:20">
      <c r="A10" s="11"/>
      <c r="B10" s="6" t="s">
        <v>2</v>
      </c>
      <c r="C10" s="11"/>
      <c r="D10" s="80">
        <v>69.491525423728817</v>
      </c>
      <c r="E10" s="80">
        <v>74.626865671641795</v>
      </c>
      <c r="F10" s="80">
        <v>71.666666666666671</v>
      </c>
      <c r="G10" s="80">
        <v>65.517241379310349</v>
      </c>
      <c r="H10" s="80">
        <v>68.115942028985501</v>
      </c>
      <c r="I10" s="80">
        <v>68.503937007874015</v>
      </c>
      <c r="J10" s="81">
        <v>68.345323741007192</v>
      </c>
      <c r="K10" s="81">
        <v>71.034482758620683</v>
      </c>
      <c r="L10" s="81">
        <v>73.648648648648646</v>
      </c>
      <c r="M10" s="81">
        <v>66.34615384615384</v>
      </c>
      <c r="N10" s="81">
        <v>62.962962962962962</v>
      </c>
      <c r="O10" s="81">
        <v>74.468085106382972</v>
      </c>
      <c r="P10" s="81">
        <v>69.85294117647058</v>
      </c>
      <c r="Q10" s="81">
        <v>78.461538461538453</v>
      </c>
      <c r="R10" s="81">
        <v>78.181818181818187</v>
      </c>
      <c r="S10" s="81">
        <v>66.101694915254228</v>
      </c>
    </row>
    <row r="11" spans="1:20" ht="12.75" customHeight="1">
      <c r="A11" s="11"/>
      <c r="B11" s="6" t="s">
        <v>5</v>
      </c>
      <c r="C11" s="58"/>
      <c r="D11" s="80">
        <v>83.898305084745758</v>
      </c>
      <c r="E11" s="80">
        <v>82.089552238805965</v>
      </c>
      <c r="F11" s="80">
        <v>80</v>
      </c>
      <c r="G11" s="80">
        <v>78.620689655172413</v>
      </c>
      <c r="H11" s="80">
        <v>77.536231884057969</v>
      </c>
      <c r="I11" s="80">
        <v>79.527559055118104</v>
      </c>
      <c r="J11" s="80">
        <v>76.258992805755398</v>
      </c>
      <c r="K11" s="80">
        <v>77.931034482758619</v>
      </c>
      <c r="L11" s="80">
        <v>77.027027027027032</v>
      </c>
      <c r="M11" s="80">
        <v>78.84615384615384</v>
      </c>
      <c r="N11" s="80">
        <v>72.222222222222229</v>
      </c>
      <c r="O11" s="80">
        <v>77.304964539007088</v>
      </c>
      <c r="P11" s="80">
        <v>75</v>
      </c>
      <c r="Q11" s="80">
        <v>80</v>
      </c>
      <c r="R11" s="80">
        <v>85.454545454545453</v>
      </c>
      <c r="S11" s="80">
        <v>77.966101694915253</v>
      </c>
    </row>
    <row r="12" spans="1:20" ht="12.75" customHeight="1">
      <c r="A12" s="58"/>
      <c r="B12" s="7" t="s">
        <v>8</v>
      </c>
      <c r="C12" s="33"/>
      <c r="D12" s="88">
        <v>66.991525423728788</v>
      </c>
      <c r="E12" s="34">
        <v>66.83582089552236</v>
      </c>
      <c r="F12" s="34">
        <v>68.661111111111055</v>
      </c>
      <c r="G12" s="34">
        <v>66.2</v>
      </c>
      <c r="H12" s="34">
        <v>67.442028985507264</v>
      </c>
      <c r="I12" s="34">
        <v>66.204724409448843</v>
      </c>
      <c r="J12" s="34">
        <v>68.726618705036017</v>
      </c>
      <c r="K12" s="35">
        <v>66.372413793103419</v>
      </c>
      <c r="L12" s="35">
        <v>68.621621621621642</v>
      </c>
      <c r="M12" s="35">
        <v>66.990384615384627</v>
      </c>
      <c r="N12" s="35">
        <v>67.6111111111111</v>
      </c>
      <c r="O12" s="35">
        <v>65.205673758865231</v>
      </c>
      <c r="P12" s="35">
        <v>65.64705882352942</v>
      </c>
      <c r="Q12" s="35">
        <v>65.92307692307692</v>
      </c>
      <c r="R12" s="35">
        <v>61.27272727272728</v>
      </c>
      <c r="S12" s="35">
        <v>64.644067796610187</v>
      </c>
    </row>
    <row r="13" spans="1:20" ht="12.75" customHeight="1">
      <c r="A13" s="11"/>
      <c r="B13" s="6" t="s">
        <v>1</v>
      </c>
      <c r="C13" s="11"/>
      <c r="D13" s="80">
        <v>9.5508474576271194</v>
      </c>
      <c r="E13" s="80">
        <v>10.82089552238806</v>
      </c>
      <c r="F13" s="80">
        <v>11.538888888888891</v>
      </c>
      <c r="G13" s="80">
        <v>10.041379310344823</v>
      </c>
      <c r="H13" s="80">
        <v>10.217391304347831</v>
      </c>
      <c r="I13" s="80">
        <v>8.7795275590551203</v>
      </c>
      <c r="J13" s="81">
        <v>10.035971223021585</v>
      </c>
      <c r="K13" s="81">
        <v>9.282758620689652</v>
      </c>
      <c r="L13" s="81">
        <v>8.5675675675675613</v>
      </c>
      <c r="M13" s="81">
        <v>10.807692307692307</v>
      </c>
      <c r="N13" s="81">
        <v>9.0648148148148149</v>
      </c>
      <c r="O13" s="81">
        <v>8.3333333333333357</v>
      </c>
      <c r="P13" s="81">
        <v>8.5000000000000018</v>
      </c>
      <c r="Q13" s="81">
        <v>8.4307692307692292</v>
      </c>
      <c r="R13" s="81">
        <v>8.2727272727272751</v>
      </c>
      <c r="S13" s="81">
        <v>8.9322033898305051</v>
      </c>
    </row>
    <row r="14" spans="1:20" ht="12.75" customHeight="1">
      <c r="A14" s="11"/>
      <c r="B14" s="6" t="s">
        <v>3</v>
      </c>
      <c r="C14" s="11"/>
      <c r="D14" s="34">
        <v>11.016949152542374</v>
      </c>
      <c r="E14" s="34">
        <v>13.432835820895523</v>
      </c>
      <c r="F14" s="34">
        <v>13.888888888888889</v>
      </c>
      <c r="G14" s="34">
        <v>12.413793103448276</v>
      </c>
      <c r="H14" s="34">
        <v>10.144927536231885</v>
      </c>
      <c r="I14" s="34">
        <v>10.236220472440944</v>
      </c>
      <c r="J14" s="35">
        <v>12.949640287769784</v>
      </c>
      <c r="K14" s="35">
        <v>6.8965517241379306</v>
      </c>
      <c r="L14" s="35">
        <v>10.135135135135135</v>
      </c>
      <c r="M14" s="35">
        <v>9.615384615384615</v>
      </c>
      <c r="N14" s="35">
        <v>12.037037037037036</v>
      </c>
      <c r="O14" s="35">
        <v>13.475177304964539</v>
      </c>
      <c r="P14" s="35">
        <v>9.5588235294117645</v>
      </c>
      <c r="Q14" s="35">
        <v>6.1538461538461542</v>
      </c>
      <c r="R14" s="35">
        <v>5.4545454545454541</v>
      </c>
      <c r="S14" s="35">
        <v>8.4745762711864412</v>
      </c>
    </row>
    <row r="15" spans="1:20" ht="12.75" customHeight="1">
      <c r="A15" s="11"/>
      <c r="B15" s="8" t="s">
        <v>39</v>
      </c>
      <c r="C15" s="36"/>
      <c r="D15" s="89">
        <v>51.694915254237287</v>
      </c>
      <c r="E15" s="89">
        <v>56.71641791044776</v>
      </c>
      <c r="F15" s="89">
        <v>60</v>
      </c>
      <c r="G15" s="89">
        <v>61.379310344827587</v>
      </c>
      <c r="H15" s="89">
        <v>65.94202898550725</v>
      </c>
      <c r="I15" s="89">
        <v>77.952755905511808</v>
      </c>
      <c r="J15" s="89">
        <v>64.02877697841727</v>
      </c>
      <c r="K15" s="89">
        <v>71.724137931034477</v>
      </c>
      <c r="L15" s="89">
        <v>77.027027027027032</v>
      </c>
      <c r="M15" s="89">
        <v>77.884615384615387</v>
      </c>
      <c r="N15" s="89">
        <v>71.296296296296291</v>
      </c>
      <c r="O15" s="89">
        <v>82.978723404255319</v>
      </c>
      <c r="P15" s="89">
        <v>83.82352941176471</v>
      </c>
      <c r="Q15" s="89">
        <v>89.230769230769226</v>
      </c>
      <c r="R15" s="89">
        <v>90.909090909090907</v>
      </c>
      <c r="S15" s="89">
        <v>91.525423728813564</v>
      </c>
    </row>
    <row r="16" spans="1:20" ht="12.75" customHeight="1">
      <c r="A16" s="11"/>
      <c r="B16" s="6" t="s">
        <v>40</v>
      </c>
      <c r="C16" s="11"/>
      <c r="D16" s="80">
        <v>82.20338983050847</v>
      </c>
      <c r="E16" s="80">
        <v>82.835820895522389</v>
      </c>
      <c r="F16" s="80">
        <v>78.333333333333329</v>
      </c>
      <c r="G16" s="80">
        <v>79.310344827586206</v>
      </c>
      <c r="H16" s="80">
        <v>81.159420289855078</v>
      </c>
      <c r="I16" s="80">
        <v>83.464566929133852</v>
      </c>
      <c r="J16" s="81">
        <v>81.294964028776974</v>
      </c>
      <c r="K16" s="81">
        <v>89.65517241379311</v>
      </c>
      <c r="L16" s="81">
        <v>84.459459459459453</v>
      </c>
      <c r="M16" s="81">
        <v>85.57692307692308</v>
      </c>
      <c r="N16" s="81">
        <v>90.740740740740748</v>
      </c>
      <c r="O16" s="81">
        <v>80.141843971631204</v>
      </c>
      <c r="P16" s="81">
        <v>83.088235294117652</v>
      </c>
      <c r="Q16" s="81">
        <v>95.384615384615387</v>
      </c>
      <c r="R16" s="312">
        <v>14.545454545454545</v>
      </c>
      <c r="S16" s="312">
        <v>37.288135593220339</v>
      </c>
    </row>
    <row r="17" spans="1:19" ht="12.75" customHeight="1">
      <c r="A17" s="11"/>
      <c r="B17" s="6" t="s">
        <v>7</v>
      </c>
      <c r="C17" s="11"/>
      <c r="D17" s="29">
        <v>0</v>
      </c>
      <c r="E17" s="29">
        <v>0.74626865671641796</v>
      </c>
      <c r="F17" s="29">
        <v>0.55555555555555558</v>
      </c>
      <c r="G17" s="29">
        <v>0</v>
      </c>
      <c r="H17" s="29">
        <v>0</v>
      </c>
      <c r="I17" s="29">
        <v>0</v>
      </c>
      <c r="J17" s="30">
        <v>0</v>
      </c>
      <c r="K17" s="30">
        <v>0</v>
      </c>
      <c r="L17" s="30">
        <v>0</v>
      </c>
      <c r="M17" s="30">
        <v>0.96153846153846156</v>
      </c>
      <c r="N17" s="30">
        <v>0</v>
      </c>
      <c r="O17" s="30">
        <v>1.4</v>
      </c>
      <c r="P17" s="30">
        <v>2.9411764705882355</v>
      </c>
      <c r="Q17" s="30">
        <v>0</v>
      </c>
      <c r="R17" s="314">
        <v>0</v>
      </c>
      <c r="S17" s="314">
        <v>1.6949152542372881</v>
      </c>
    </row>
    <row r="18" spans="1:19" ht="12.75" customHeight="1">
      <c r="A18" s="11"/>
      <c r="B18" s="6" t="s">
        <v>41</v>
      </c>
      <c r="C18" s="11"/>
      <c r="D18" s="29">
        <v>0</v>
      </c>
      <c r="E18" s="29">
        <v>0</v>
      </c>
      <c r="F18" s="29">
        <v>1.1111111111111112</v>
      </c>
      <c r="G18" s="29">
        <v>0</v>
      </c>
      <c r="H18" s="29">
        <v>1.4492753623188406</v>
      </c>
      <c r="I18" s="29">
        <v>0</v>
      </c>
      <c r="J18" s="29">
        <v>0</v>
      </c>
      <c r="K18" s="29">
        <v>0</v>
      </c>
      <c r="L18" s="30">
        <v>0.67567567567567566</v>
      </c>
      <c r="M18" s="30">
        <v>1.9230769230769231</v>
      </c>
      <c r="N18" s="30">
        <v>3.7037037037037037</v>
      </c>
      <c r="O18" s="30">
        <v>1.4</v>
      </c>
      <c r="P18" s="30">
        <v>0</v>
      </c>
      <c r="Q18" s="30">
        <v>0</v>
      </c>
      <c r="R18" s="314">
        <v>0</v>
      </c>
      <c r="S18" s="314">
        <v>0</v>
      </c>
    </row>
    <row r="19" spans="1:19" ht="12.75" customHeight="1">
      <c r="A19" s="11"/>
      <c r="B19" s="7" t="s">
        <v>42</v>
      </c>
      <c r="C19" s="33"/>
      <c r="D19" s="34">
        <v>63.559322033898304</v>
      </c>
      <c r="E19" s="34">
        <v>57.462686567164177</v>
      </c>
      <c r="F19" s="34">
        <v>58.333333333333336</v>
      </c>
      <c r="G19" s="34">
        <v>55.172413793103445</v>
      </c>
      <c r="H19" s="34">
        <v>52.89855072463768</v>
      </c>
      <c r="I19" s="34">
        <v>58.267716535433074</v>
      </c>
      <c r="J19" s="35">
        <v>53.956834532374103</v>
      </c>
      <c r="K19" s="35">
        <v>64.827586206896555</v>
      </c>
      <c r="L19" s="35">
        <v>56.756756756756758</v>
      </c>
      <c r="M19" s="35">
        <v>62.5</v>
      </c>
      <c r="N19" s="35">
        <v>51.851851851851855</v>
      </c>
      <c r="O19" s="35">
        <v>41.134751773049643</v>
      </c>
      <c r="P19" s="35">
        <v>69.852941176470594</v>
      </c>
      <c r="Q19" s="35">
        <v>64.615384615384613</v>
      </c>
      <c r="R19" s="313">
        <v>10.909090909090908</v>
      </c>
      <c r="S19" s="313">
        <v>6.7796610169491522</v>
      </c>
    </row>
    <row r="20" spans="1:19" ht="12.75" customHeight="1">
      <c r="A20" s="11"/>
      <c r="B20" s="8" t="s">
        <v>4</v>
      </c>
      <c r="C20" s="11"/>
      <c r="D20" s="29">
        <v>6.7796610169491522</v>
      </c>
      <c r="E20" s="29">
        <v>5.2238805970149258</v>
      </c>
      <c r="F20" s="29">
        <v>3.8888888888888888</v>
      </c>
      <c r="G20" s="29">
        <v>2.0689655172413794</v>
      </c>
      <c r="H20" s="29">
        <v>2.8985507246376812</v>
      </c>
      <c r="I20" s="29">
        <v>1.5748031496062993</v>
      </c>
      <c r="J20" s="30">
        <v>7.9136690647482011</v>
      </c>
      <c r="K20" s="30">
        <v>4.1379310344827589</v>
      </c>
      <c r="L20" s="30">
        <v>9.4594594594594597</v>
      </c>
      <c r="M20" s="29">
        <v>7.6923076923076925</v>
      </c>
      <c r="N20" s="29">
        <v>8.3333333333333339</v>
      </c>
      <c r="O20" s="29">
        <v>6.3829787234042552</v>
      </c>
      <c r="P20" s="29">
        <v>11.029411764705882</v>
      </c>
      <c r="Q20" s="29">
        <v>7.6923076923076925</v>
      </c>
      <c r="R20" s="29">
        <v>1.8181818181818181</v>
      </c>
      <c r="S20" s="29">
        <v>1.6949152542372881</v>
      </c>
    </row>
    <row r="21" spans="1:19" ht="12.75" customHeight="1">
      <c r="A21" s="11"/>
      <c r="B21" s="14" t="s">
        <v>43</v>
      </c>
      <c r="C21" s="11"/>
      <c r="D21" s="29">
        <v>44.915254237288138</v>
      </c>
      <c r="E21" s="29">
        <v>48.507462686567166</v>
      </c>
      <c r="F21" s="29">
        <v>51.111111111111114</v>
      </c>
      <c r="G21" s="29">
        <v>49.655172413793103</v>
      </c>
      <c r="H21" s="29">
        <v>59.420289855072461</v>
      </c>
      <c r="I21" s="29">
        <v>66.141732283464563</v>
      </c>
      <c r="J21" s="30">
        <v>64.02877697841727</v>
      </c>
      <c r="K21" s="30">
        <v>68.275862068965523</v>
      </c>
      <c r="L21" s="30">
        <v>73.648648648648646</v>
      </c>
      <c r="M21" s="29">
        <v>66.34615384615384</v>
      </c>
      <c r="N21" s="29">
        <v>63.888888888888886</v>
      </c>
      <c r="O21" s="29">
        <v>72.340425531914889</v>
      </c>
      <c r="P21" s="29">
        <v>76.470588235294116</v>
      </c>
      <c r="Q21" s="29">
        <v>84.615384615384613</v>
      </c>
      <c r="R21" s="29">
        <v>83.63636363636364</v>
      </c>
      <c r="S21" s="29">
        <v>81.355932203389827</v>
      </c>
    </row>
    <row r="22" spans="1:19" ht="12.75" customHeight="1">
      <c r="A22" s="11"/>
      <c r="B22" s="15" t="s">
        <v>65</v>
      </c>
      <c r="C22" s="33"/>
      <c r="D22" s="34">
        <v>50</v>
      </c>
      <c r="E22" s="34">
        <v>52.985074626865675</v>
      </c>
      <c r="F22" s="34">
        <v>52.222222222222221</v>
      </c>
      <c r="G22" s="34">
        <v>50.344827586206897</v>
      </c>
      <c r="H22" s="34">
        <v>60.144927536231883</v>
      </c>
      <c r="I22" s="34">
        <v>66.929133858267718</v>
      </c>
      <c r="J22" s="35">
        <v>64.748201438848923</v>
      </c>
      <c r="K22" s="35">
        <v>69.65517241379311</v>
      </c>
      <c r="L22" s="35">
        <v>73.648648648648646</v>
      </c>
      <c r="M22" s="34">
        <v>66.34615384615384</v>
      </c>
      <c r="N22" s="34">
        <v>64.81481481481481</v>
      </c>
      <c r="O22" s="34">
        <v>73.049645390070921</v>
      </c>
      <c r="P22" s="34">
        <v>78.67647058823529</v>
      </c>
      <c r="Q22" s="34">
        <v>84.615384615384613</v>
      </c>
      <c r="R22" s="34">
        <v>83.63636363636364</v>
      </c>
      <c r="S22" s="34">
        <v>81.355932203389827</v>
      </c>
    </row>
    <row r="23" spans="1:19" ht="12.75" customHeight="1">
      <c r="A23" s="11"/>
      <c r="B23" s="16" t="s">
        <v>44</v>
      </c>
      <c r="C23" s="11"/>
      <c r="D23" s="29">
        <v>44.915254237288138</v>
      </c>
      <c r="E23" s="29">
        <v>47.014925373134325</v>
      </c>
      <c r="F23" s="29">
        <v>51.111111111111114</v>
      </c>
      <c r="G23" s="29">
        <v>49.655172413793103</v>
      </c>
      <c r="H23" s="29">
        <v>59.420289855072461</v>
      </c>
      <c r="I23" s="29">
        <v>66.141732283464563</v>
      </c>
      <c r="J23" s="30">
        <v>60.431654676258994</v>
      </c>
      <c r="K23" s="30">
        <v>64.827586206896555</v>
      </c>
      <c r="L23" s="30">
        <v>71.621621621621628</v>
      </c>
      <c r="M23" s="29">
        <v>63.46153846153846</v>
      </c>
      <c r="N23" s="29">
        <v>62.962962962962962</v>
      </c>
      <c r="O23" s="29">
        <v>69.503546099290787</v>
      </c>
      <c r="P23" s="29">
        <v>73.529411764705884</v>
      </c>
      <c r="Q23" s="29">
        <v>81.538461538461533</v>
      </c>
      <c r="R23" s="29">
        <v>83.63636363636364</v>
      </c>
      <c r="S23" s="29">
        <v>76.271186440677965</v>
      </c>
    </row>
    <row r="24" spans="1:19" ht="12.75" customHeight="1">
      <c r="A24" s="11"/>
      <c r="B24" s="6" t="s">
        <v>150</v>
      </c>
      <c r="C24" s="11"/>
      <c r="D24" s="29">
        <v>100</v>
      </c>
      <c r="E24" s="29">
        <v>100</v>
      </c>
      <c r="F24" s="29">
        <v>100</v>
      </c>
      <c r="G24" s="29">
        <v>100</v>
      </c>
      <c r="H24" s="29">
        <v>100</v>
      </c>
      <c r="I24" s="29">
        <v>86.904761904761912</v>
      </c>
      <c r="J24" s="30">
        <v>86.904761904761898</v>
      </c>
      <c r="K24" s="30">
        <v>75.531914893617014</v>
      </c>
      <c r="L24" s="30">
        <v>62.264150943396231</v>
      </c>
      <c r="M24" s="29">
        <v>66.666666666666657</v>
      </c>
      <c r="N24" s="29">
        <v>63.235294117647065</v>
      </c>
      <c r="O24" s="29">
        <v>66.326530612244895</v>
      </c>
      <c r="P24" s="29">
        <v>51.063829787234042</v>
      </c>
      <c r="Q24" s="291"/>
      <c r="R24" s="291"/>
      <c r="S24" s="291"/>
    </row>
    <row r="25" spans="1:19" ht="12.75" customHeight="1">
      <c r="A25" s="11"/>
      <c r="B25" s="7" t="s">
        <v>151</v>
      </c>
      <c r="C25" s="33"/>
      <c r="D25" s="34">
        <v>0</v>
      </c>
      <c r="E25" s="34">
        <v>0</v>
      </c>
      <c r="F25" s="34">
        <v>0</v>
      </c>
      <c r="G25" s="34">
        <v>1.3888888888888891</v>
      </c>
      <c r="H25" s="34">
        <v>7.3170731707317067</v>
      </c>
      <c r="I25" s="34">
        <v>29.761904761904766</v>
      </c>
      <c r="J25" s="35">
        <v>26.19047619047619</v>
      </c>
      <c r="K25" s="35">
        <v>47.87234042553191</v>
      </c>
      <c r="L25" s="35">
        <v>60.377358490566031</v>
      </c>
      <c r="M25" s="34">
        <v>57.575757575757578</v>
      </c>
      <c r="N25" s="34">
        <v>66.176470588235304</v>
      </c>
      <c r="O25" s="34">
        <v>62.244897959183675</v>
      </c>
      <c r="P25" s="34">
        <v>63.829787234042556</v>
      </c>
      <c r="Q25" s="292"/>
      <c r="R25" s="292"/>
      <c r="S25" s="292"/>
    </row>
    <row r="26" spans="1:19" ht="12.75" customHeight="1">
      <c r="A26" s="11"/>
      <c r="B26" s="6" t="s">
        <v>47</v>
      </c>
      <c r="C26" s="11"/>
      <c r="D26" s="29">
        <v>0.84745762711864403</v>
      </c>
      <c r="E26" s="29">
        <v>0</v>
      </c>
      <c r="F26" s="29">
        <v>0.55555555555555558</v>
      </c>
      <c r="G26" s="29">
        <v>1.3793103448275863</v>
      </c>
      <c r="H26" s="29">
        <v>1.4492753623188406</v>
      </c>
      <c r="I26" s="29">
        <v>1.5748031496062993</v>
      </c>
      <c r="J26" s="30">
        <v>0.71942446043165464</v>
      </c>
      <c r="K26" s="30">
        <v>1.3793103448275863</v>
      </c>
      <c r="L26" s="30">
        <v>0.67567567567567566</v>
      </c>
      <c r="M26" s="29">
        <v>1.9230769230769231</v>
      </c>
      <c r="N26" s="29">
        <v>1.8518518518518519</v>
      </c>
      <c r="O26" s="29">
        <v>0.7</v>
      </c>
      <c r="P26" s="29">
        <v>0.73529411764705888</v>
      </c>
      <c r="Q26" s="29">
        <v>0</v>
      </c>
      <c r="R26" s="29">
        <v>1.8181818181818181</v>
      </c>
      <c r="S26" s="29">
        <v>0</v>
      </c>
    </row>
    <row r="27" spans="1:19" ht="12.75" customHeight="1">
      <c r="A27" s="11"/>
      <c r="B27" s="60" t="s">
        <v>45</v>
      </c>
      <c r="C27" s="61"/>
      <c r="D27" s="62">
        <v>50</v>
      </c>
      <c r="E27" s="62">
        <v>52.985074626865675</v>
      </c>
      <c r="F27" s="62">
        <v>52.777777777777779</v>
      </c>
      <c r="G27" s="62">
        <v>51.03448275862069</v>
      </c>
      <c r="H27" s="62">
        <v>61.594202898550726</v>
      </c>
      <c r="I27" s="69">
        <v>67.71653543307086</v>
      </c>
      <c r="J27" s="69">
        <v>65.467625899280577</v>
      </c>
      <c r="K27" s="69">
        <v>71.034482758620683</v>
      </c>
      <c r="L27" s="69">
        <v>74.324324324324323</v>
      </c>
      <c r="M27" s="62">
        <v>67.307692307692307</v>
      </c>
      <c r="N27" s="62">
        <v>66.666666666666671</v>
      </c>
      <c r="O27" s="62">
        <v>73.758865248226954</v>
      </c>
      <c r="P27" s="62">
        <v>79.411764705882348</v>
      </c>
      <c r="Q27" s="62">
        <v>84.615384615384613</v>
      </c>
      <c r="R27" s="62">
        <v>85.454545454545453</v>
      </c>
      <c r="S27" s="62">
        <v>81.355932203389827</v>
      </c>
    </row>
    <row r="28" spans="1:19" ht="12.75" customHeight="1">
      <c r="A28" s="11"/>
      <c r="B28" s="15" t="s">
        <v>48</v>
      </c>
      <c r="C28" s="11"/>
      <c r="D28" s="29">
        <v>2.5423728813559321</v>
      </c>
      <c r="E28" s="29">
        <v>4.4776119402985071</v>
      </c>
      <c r="F28" s="29">
        <v>2.2222222222222223</v>
      </c>
      <c r="G28" s="29">
        <v>2.7586206896551726</v>
      </c>
      <c r="H28" s="29">
        <v>6.5217391304347823</v>
      </c>
      <c r="I28" s="29">
        <v>1.5748031496062993</v>
      </c>
      <c r="J28" s="38">
        <v>4.3165467625899279</v>
      </c>
      <c r="K28" s="30">
        <v>2.0689655172413794</v>
      </c>
      <c r="L28" s="30">
        <v>4.0540540540540544</v>
      </c>
      <c r="M28" s="29">
        <v>1.9230769230769231</v>
      </c>
      <c r="N28" s="29">
        <v>9.2592592592592595</v>
      </c>
      <c r="O28" s="29">
        <v>9.9290780141843964</v>
      </c>
      <c r="P28" s="29">
        <v>6.617647058823529</v>
      </c>
      <c r="Q28" s="29">
        <v>6.1538461538461542</v>
      </c>
      <c r="R28" s="29">
        <v>7.2727272727272725</v>
      </c>
      <c r="S28" s="29">
        <v>6.7796610169491522</v>
      </c>
    </row>
    <row r="29" spans="1:19" ht="12.75" customHeight="1">
      <c r="A29" s="11"/>
      <c r="B29" s="17" t="s">
        <v>46</v>
      </c>
      <c r="C29" s="33"/>
      <c r="D29" s="34">
        <v>10.169491525423728</v>
      </c>
      <c r="E29" s="34">
        <v>13.432835820895523</v>
      </c>
      <c r="F29" s="34">
        <v>12.777777777777779</v>
      </c>
      <c r="G29" s="34">
        <v>8.9655172413793096</v>
      </c>
      <c r="H29" s="34">
        <v>5.7971014492753623</v>
      </c>
      <c r="I29" s="34">
        <v>8.6614173228346463</v>
      </c>
      <c r="J29" s="35">
        <v>12.23021582733813</v>
      </c>
      <c r="K29" s="35">
        <v>8.9655172413793096</v>
      </c>
      <c r="L29" s="35">
        <v>7.4324324324324325</v>
      </c>
      <c r="M29" s="34">
        <v>15.384615384615385</v>
      </c>
      <c r="N29" s="34">
        <v>7.4074074074074074</v>
      </c>
      <c r="O29" s="34">
        <v>11.347517730496454</v>
      </c>
      <c r="P29" s="34">
        <v>11.029411764705882</v>
      </c>
      <c r="Q29" s="34">
        <v>9.2307692307692299</v>
      </c>
      <c r="R29" s="34">
        <v>12.727272727272727</v>
      </c>
      <c r="S29" s="34">
        <v>15.254237288135593</v>
      </c>
    </row>
    <row r="30" spans="1:19" ht="12.75" customHeight="1">
      <c r="A30" s="11"/>
      <c r="B30" s="6" t="s">
        <v>145</v>
      </c>
      <c r="C30" s="11"/>
      <c r="D30" s="29">
        <v>8.5714285714285712</v>
      </c>
      <c r="E30" s="29">
        <v>7.7586206896551726</v>
      </c>
      <c r="F30" s="29">
        <v>8.387096774193548</v>
      </c>
      <c r="G30" s="29">
        <v>11.023622047244094</v>
      </c>
      <c r="H30" s="29">
        <v>10.483870967741936</v>
      </c>
      <c r="I30" s="29">
        <v>9.6491228070175445</v>
      </c>
      <c r="J30" s="30">
        <v>8.2644628099173545</v>
      </c>
      <c r="K30" s="30">
        <v>7.4074074074074074</v>
      </c>
      <c r="L30" s="30">
        <v>4.511278195488722</v>
      </c>
      <c r="M30" s="30">
        <v>8.5106382978723403</v>
      </c>
      <c r="N30" s="30">
        <v>6.3157894736842106</v>
      </c>
      <c r="O30" s="30">
        <v>11.475409836065573</v>
      </c>
      <c r="P30" s="30">
        <v>3.2520325203252032</v>
      </c>
      <c r="Q30" s="30">
        <v>6.557377049180328</v>
      </c>
      <c r="R30" s="30">
        <v>7.6923076923076925</v>
      </c>
      <c r="S30" s="30">
        <v>5.5555555555555554</v>
      </c>
    </row>
    <row r="31" spans="1:19" ht="13.5">
      <c r="A31" s="11"/>
      <c r="B31" s="7" t="s">
        <v>146</v>
      </c>
      <c r="C31" s="33"/>
      <c r="D31" s="34">
        <v>0</v>
      </c>
      <c r="E31" s="34">
        <v>1.7241379310344827</v>
      </c>
      <c r="F31" s="34">
        <v>1.935483870967742</v>
      </c>
      <c r="G31" s="34">
        <v>2.3622047244094486</v>
      </c>
      <c r="H31" s="34">
        <v>0</v>
      </c>
      <c r="I31" s="34">
        <v>1.7543859649122806</v>
      </c>
      <c r="J31" s="35">
        <v>0.82644628099173556</v>
      </c>
      <c r="K31" s="35">
        <v>1.4814814814814814</v>
      </c>
      <c r="L31" s="34">
        <v>0</v>
      </c>
      <c r="M31" s="35">
        <v>1.0638297872340425</v>
      </c>
      <c r="N31" s="34">
        <v>0</v>
      </c>
      <c r="O31" s="34">
        <v>0.81967213114754101</v>
      </c>
      <c r="P31" s="34">
        <v>2.5641025641025643</v>
      </c>
      <c r="Q31" s="292"/>
      <c r="R31" s="292"/>
      <c r="S31" s="292"/>
    </row>
    <row r="32" spans="1:19" ht="13.5">
      <c r="A32" s="11"/>
      <c r="B32" s="187" t="s">
        <v>144</v>
      </c>
      <c r="C32" s="260"/>
      <c r="D32" s="130">
        <v>24.576271186440678</v>
      </c>
      <c r="E32" s="130">
        <v>30.597014925373134</v>
      </c>
      <c r="F32" s="130">
        <v>40.555555555555557</v>
      </c>
      <c r="G32" s="130">
        <v>53.793103448275865</v>
      </c>
      <c r="H32" s="130">
        <v>56.521739130434781</v>
      </c>
      <c r="I32" s="130">
        <v>65.354330708661422</v>
      </c>
      <c r="J32" s="131">
        <v>53.237410071942449</v>
      </c>
      <c r="K32" s="131">
        <v>67.58620689655173</v>
      </c>
      <c r="L32" s="131">
        <v>68.918918918918919</v>
      </c>
      <c r="M32" s="130">
        <v>72.115384615384613</v>
      </c>
      <c r="N32" s="130">
        <v>68.518518518518519</v>
      </c>
      <c r="O32" s="130">
        <v>79.432624113475171</v>
      </c>
      <c r="P32" s="130">
        <v>76.470588235294116</v>
      </c>
      <c r="Q32" s="130">
        <v>83.07692307692308</v>
      </c>
      <c r="R32" s="130">
        <v>81.818181818181813</v>
      </c>
      <c r="S32" s="130">
        <v>88.13559322033899</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ustomHeight="1"/>
    <row r="41" spans="1:19" ht="15" customHeight="1"/>
    <row r="47" spans="1:19" ht="15" customHeight="1"/>
    <row r="48" spans="1:19"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48"/>
  <sheetViews>
    <sheetView showGridLines="0" showRowColHeaders="0" workbookViewId="0">
      <selection activeCell="K38" sqref="K3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20">
      <c r="A1" s="43"/>
      <c r="B1" s="43"/>
      <c r="C1" s="43"/>
      <c r="D1" s="43"/>
      <c r="E1" s="43"/>
      <c r="F1" s="43"/>
      <c r="G1" s="43"/>
      <c r="H1" s="43"/>
      <c r="I1" s="43"/>
      <c r="J1" s="43"/>
      <c r="K1" s="43"/>
      <c r="L1" s="43"/>
      <c r="M1" s="43"/>
      <c r="N1" s="43"/>
      <c r="O1" s="43"/>
    </row>
    <row r="2" spans="1:20" ht="12.75" customHeight="1">
      <c r="A2" s="43"/>
      <c r="B2" s="425" t="s">
        <v>201</v>
      </c>
      <c r="C2" s="425"/>
      <c r="D2" s="425"/>
      <c r="E2" s="425"/>
      <c r="F2" s="425"/>
      <c r="G2" s="425"/>
      <c r="H2" s="425"/>
      <c r="I2" s="425"/>
      <c r="J2" s="425"/>
      <c r="K2" s="425"/>
      <c r="L2" s="425"/>
      <c r="M2" s="425"/>
      <c r="N2" s="425"/>
      <c r="O2" s="425"/>
      <c r="P2" s="425"/>
      <c r="Q2" s="425"/>
      <c r="R2" s="425"/>
      <c r="S2" s="425"/>
    </row>
    <row r="3" spans="1:20" ht="17.25" customHeight="1">
      <c r="A3" s="43"/>
      <c r="B3" s="425"/>
      <c r="C3" s="425"/>
      <c r="D3" s="425"/>
      <c r="E3" s="425"/>
      <c r="F3" s="425"/>
      <c r="G3" s="425"/>
      <c r="H3" s="425"/>
      <c r="I3" s="425"/>
      <c r="J3" s="425"/>
      <c r="K3" s="425"/>
      <c r="L3" s="425"/>
      <c r="M3" s="425"/>
      <c r="N3" s="425"/>
      <c r="O3" s="425"/>
      <c r="P3" s="425"/>
      <c r="Q3" s="425"/>
      <c r="R3" s="425"/>
      <c r="S3" s="425"/>
    </row>
    <row r="4" spans="1:20" ht="14.25" customHeight="1">
      <c r="A4" s="10"/>
      <c r="B4" s="110" t="s">
        <v>17</v>
      </c>
      <c r="C4" s="426" t="s">
        <v>68</v>
      </c>
      <c r="D4" s="426"/>
      <c r="E4" s="46"/>
      <c r="F4" s="46"/>
      <c r="G4" s="46"/>
      <c r="H4" s="46"/>
      <c r="I4" s="46"/>
      <c r="J4" s="46"/>
      <c r="K4" s="46"/>
      <c r="L4" s="46"/>
      <c r="M4" s="46"/>
      <c r="N4" s="46"/>
      <c r="O4" s="263"/>
      <c r="P4" s="107"/>
    </row>
    <row r="5" spans="1:20" ht="14.25" customHeight="1">
      <c r="A5" s="11"/>
      <c r="B5" s="21"/>
      <c r="C5" s="20"/>
      <c r="D5" s="428" t="s">
        <v>16</v>
      </c>
      <c r="E5" s="428"/>
      <c r="F5" s="428"/>
      <c r="G5" s="428"/>
      <c r="H5" s="428"/>
      <c r="I5" s="428"/>
      <c r="J5" s="428"/>
      <c r="K5" s="428"/>
      <c r="L5" s="428"/>
      <c r="M5" s="428"/>
      <c r="N5" s="428"/>
      <c r="O5" s="428"/>
      <c r="P5" s="428"/>
    </row>
    <row r="6" spans="1:20"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20" ht="12.75" customHeight="1">
      <c r="A7" s="18"/>
      <c r="B7" s="8" t="s">
        <v>9</v>
      </c>
      <c r="C7" s="26"/>
      <c r="D7" s="27">
        <v>121</v>
      </c>
      <c r="E7" s="27">
        <v>123</v>
      </c>
      <c r="F7" s="27">
        <v>125</v>
      </c>
      <c r="G7" s="27">
        <v>77</v>
      </c>
      <c r="H7" s="27">
        <v>128</v>
      </c>
      <c r="I7" s="66">
        <v>133</v>
      </c>
      <c r="J7" s="28">
        <v>126</v>
      </c>
      <c r="K7" s="28">
        <v>98</v>
      </c>
      <c r="L7" s="28">
        <v>120</v>
      </c>
      <c r="M7" s="28">
        <v>128</v>
      </c>
      <c r="N7" s="28">
        <v>99</v>
      </c>
      <c r="O7" s="28">
        <v>91</v>
      </c>
      <c r="P7" s="28">
        <v>97</v>
      </c>
      <c r="Q7" s="28">
        <v>72</v>
      </c>
      <c r="R7" s="28">
        <v>112</v>
      </c>
      <c r="S7" s="28">
        <v>122</v>
      </c>
    </row>
    <row r="8" spans="1:20" ht="12.75" customHeight="1">
      <c r="A8" s="18"/>
      <c r="B8" s="6" t="s">
        <v>15</v>
      </c>
      <c r="C8" s="11"/>
      <c r="D8" s="80"/>
      <c r="E8" s="80"/>
      <c r="F8" s="80"/>
      <c r="G8" s="80">
        <v>42.499172094050117</v>
      </c>
      <c r="H8" s="80">
        <v>69.011252068989677</v>
      </c>
      <c r="I8" s="80">
        <v>69.785501406204091</v>
      </c>
      <c r="J8" s="80">
        <v>64.571674558760222</v>
      </c>
      <c r="K8" s="81">
        <v>49.335978010249804</v>
      </c>
      <c r="L8" s="81">
        <v>59.886515053972715</v>
      </c>
      <c r="M8" s="81">
        <v>63.944048957162479</v>
      </c>
      <c r="N8" s="81">
        <v>49.685326266975821</v>
      </c>
      <c r="O8" s="81">
        <f>+O7*100000/Poblacs!J43</f>
        <v>46.099057248950103</v>
      </c>
      <c r="P8" s="81">
        <f>+P7*100000/Poblacs!K43</f>
        <v>49.063494231245862</v>
      </c>
      <c r="Q8" s="81">
        <f>+Q7*100000/Poblacs!L43</f>
        <v>36.452189409626413</v>
      </c>
      <c r="R8" s="81">
        <f>+R7*100000/Poblacs!M43</f>
        <v>56.695081701662382</v>
      </c>
      <c r="S8" s="81">
        <f>+S7*100000/Poblacs!N43</f>
        <v>61.594696797580639</v>
      </c>
      <c r="T8" s="31"/>
    </row>
    <row r="9" spans="1:20" ht="12.75" customHeight="1">
      <c r="A9" s="11"/>
      <c r="B9" s="6" t="s">
        <v>37</v>
      </c>
      <c r="C9" s="11"/>
      <c r="D9" s="86">
        <v>1.0991735537190082</v>
      </c>
      <c r="E9" s="86">
        <v>1.1056910569105691</v>
      </c>
      <c r="F9" s="86">
        <v>1.1279999999999999</v>
      </c>
      <c r="G9" s="86">
        <v>1.1558441558441559</v>
      </c>
      <c r="H9" s="86">
        <v>1.265625</v>
      </c>
      <c r="I9" s="86">
        <v>1.263157894736842</v>
      </c>
      <c r="J9" s="87">
        <v>1.2777777777777777</v>
      </c>
      <c r="K9" s="87">
        <v>1.2959183673469388</v>
      </c>
      <c r="L9" s="87">
        <v>1.2333333333333334</v>
      </c>
      <c r="M9" s="87">
        <v>1.3203125</v>
      </c>
      <c r="N9" s="87">
        <v>1.3232323232323233</v>
      </c>
      <c r="O9" s="87">
        <v>1.3626373626373627</v>
      </c>
      <c r="P9" s="87">
        <v>1.2577319587628866</v>
      </c>
      <c r="Q9" s="87">
        <v>1.3888888888888888</v>
      </c>
      <c r="R9" s="87">
        <v>1.375</v>
      </c>
      <c r="S9" s="87">
        <v>1.3114754098360655</v>
      </c>
    </row>
    <row r="10" spans="1:20">
      <c r="A10" s="11"/>
      <c r="B10" s="6" t="s">
        <v>2</v>
      </c>
      <c r="C10" s="11"/>
      <c r="D10" s="80">
        <v>61.15702479338843</v>
      </c>
      <c r="E10" s="80">
        <v>75.609756097560975</v>
      </c>
      <c r="F10" s="80">
        <v>72.8</v>
      </c>
      <c r="G10" s="80">
        <v>74.025974025974023</v>
      </c>
      <c r="H10" s="80">
        <v>67.96875</v>
      </c>
      <c r="I10" s="80">
        <v>75.939849624060145</v>
      </c>
      <c r="J10" s="81">
        <v>76.19047619047619</v>
      </c>
      <c r="K10" s="81">
        <v>74.489795918367349</v>
      </c>
      <c r="L10" s="81">
        <v>71.666666666666671</v>
      </c>
      <c r="M10" s="81">
        <v>70.3125</v>
      </c>
      <c r="N10" s="81">
        <v>83.838383838383834</v>
      </c>
      <c r="O10" s="81">
        <v>69.2</v>
      </c>
      <c r="P10" s="81">
        <v>70.103092783505161</v>
      </c>
      <c r="Q10" s="81">
        <v>75</v>
      </c>
      <c r="R10" s="81">
        <v>80.357142857142861</v>
      </c>
      <c r="S10" s="81">
        <v>75.409836065573771</v>
      </c>
    </row>
    <row r="11" spans="1:20" ht="12.75" customHeight="1">
      <c r="A11" s="11"/>
      <c r="B11" s="6" t="s">
        <v>5</v>
      </c>
      <c r="C11" s="58"/>
      <c r="D11" s="80">
        <v>75.206611570247929</v>
      </c>
      <c r="E11" s="80">
        <v>80.487804878048777</v>
      </c>
      <c r="F11" s="80">
        <v>80.8</v>
      </c>
      <c r="G11" s="80">
        <v>84.415584415584419</v>
      </c>
      <c r="H11" s="80">
        <v>76.5625</v>
      </c>
      <c r="I11" s="80">
        <v>78.195488721804509</v>
      </c>
      <c r="J11" s="80">
        <v>85.714285714285708</v>
      </c>
      <c r="K11" s="80">
        <v>81.632653061224488</v>
      </c>
      <c r="L11" s="80">
        <v>71.666666666666671</v>
      </c>
      <c r="M11" s="80">
        <v>75.78125</v>
      </c>
      <c r="N11" s="80">
        <v>76.767676767676761</v>
      </c>
      <c r="O11" s="80">
        <v>76.086956521739125</v>
      </c>
      <c r="P11" s="80">
        <v>84.536082474226802</v>
      </c>
      <c r="Q11" s="80">
        <v>86.111111111111114</v>
      </c>
      <c r="R11" s="80">
        <v>89.285714285714292</v>
      </c>
      <c r="S11" s="80">
        <v>72.131147540983605</v>
      </c>
    </row>
    <row r="12" spans="1:20" ht="12.75" customHeight="1">
      <c r="A12" s="58"/>
      <c r="B12" s="7" t="s">
        <v>8</v>
      </c>
      <c r="C12" s="33"/>
      <c r="D12" s="88">
        <v>69.355371900826469</v>
      </c>
      <c r="E12" s="34">
        <v>67.300813008130078</v>
      </c>
      <c r="F12" s="34">
        <v>66.983999999999952</v>
      </c>
      <c r="G12" s="34">
        <v>66.610389610389632</v>
      </c>
      <c r="H12" s="34">
        <v>67.8203125</v>
      </c>
      <c r="I12" s="34">
        <v>65.481203007518772</v>
      </c>
      <c r="J12" s="34">
        <v>64.968253968253975</v>
      </c>
      <c r="K12" s="35">
        <v>66.163265306122426</v>
      </c>
      <c r="L12" s="35">
        <v>67.941666666666677</v>
      </c>
      <c r="M12" s="35">
        <v>66.2578125</v>
      </c>
      <c r="N12" s="35">
        <v>65.464646464646449</v>
      </c>
      <c r="O12" s="35">
        <v>66.891304347826079</v>
      </c>
      <c r="P12" s="35">
        <v>64.134020618556718</v>
      </c>
      <c r="Q12" s="35">
        <v>61.500000000000007</v>
      </c>
      <c r="R12" s="35">
        <v>61.535714285714278</v>
      </c>
      <c r="S12" s="35">
        <v>65.721311475409863</v>
      </c>
    </row>
    <row r="13" spans="1:20" ht="12.75" customHeight="1">
      <c r="A13" s="11"/>
      <c r="B13" s="6" t="s">
        <v>1</v>
      </c>
      <c r="C13" s="11"/>
      <c r="D13" s="80">
        <v>11.041322314049584</v>
      </c>
      <c r="E13" s="80">
        <v>11.414634146341468</v>
      </c>
      <c r="F13" s="80">
        <v>11.071999999999999</v>
      </c>
      <c r="G13" s="80">
        <v>13.012987012987013</v>
      </c>
      <c r="H13" s="80">
        <v>10.296875</v>
      </c>
      <c r="I13" s="80">
        <v>12.894736842105258</v>
      </c>
      <c r="J13" s="81">
        <v>12.468253968253968</v>
      </c>
      <c r="K13" s="81">
        <v>10.969387755102042</v>
      </c>
      <c r="L13" s="81">
        <v>8.1416666666666639</v>
      </c>
      <c r="M13" s="81">
        <v>8.828125</v>
      </c>
      <c r="N13" s="81">
        <v>8.3838383838383841</v>
      </c>
      <c r="O13" s="81">
        <v>8.6195652173913047</v>
      </c>
      <c r="P13" s="81">
        <v>9.7216494845360817</v>
      </c>
      <c r="Q13" s="81">
        <v>8.1666666666666679</v>
      </c>
      <c r="R13" s="81">
        <v>8.3749999999999982</v>
      </c>
      <c r="S13" s="81">
        <v>7.4754098360655759</v>
      </c>
    </row>
    <row r="14" spans="1:20" ht="12.75" customHeight="1">
      <c r="A14" s="11"/>
      <c r="B14" s="6" t="s">
        <v>3</v>
      </c>
      <c r="C14" s="11"/>
      <c r="D14" s="34">
        <v>12.396694214876034</v>
      </c>
      <c r="E14" s="34">
        <v>17.073170731707318</v>
      </c>
      <c r="F14" s="34">
        <v>12</v>
      </c>
      <c r="G14" s="34">
        <v>11.688311688311689</v>
      </c>
      <c r="H14" s="34">
        <v>14.84375</v>
      </c>
      <c r="I14" s="34">
        <v>9.022556390977444</v>
      </c>
      <c r="J14" s="35">
        <v>11.111111111111111</v>
      </c>
      <c r="K14" s="35">
        <v>16.326530612244898</v>
      </c>
      <c r="L14" s="35">
        <v>15.833333333333334</v>
      </c>
      <c r="M14" s="35">
        <v>6.25</v>
      </c>
      <c r="N14" s="35">
        <v>8.0808080808080813</v>
      </c>
      <c r="O14" s="35">
        <v>8.695652173913043</v>
      </c>
      <c r="P14" s="35">
        <v>11.340206185567011</v>
      </c>
      <c r="Q14" s="35">
        <v>5.5555555555555554</v>
      </c>
      <c r="R14" s="35">
        <v>8.9285714285714288</v>
      </c>
      <c r="S14" s="35">
        <v>11.475409836065573</v>
      </c>
    </row>
    <row r="15" spans="1:20" ht="12.75" customHeight="1">
      <c r="A15" s="11"/>
      <c r="B15" s="8" t="s">
        <v>39</v>
      </c>
      <c r="C15" s="36"/>
      <c r="D15" s="89">
        <v>39.669421487603309</v>
      </c>
      <c r="E15" s="89">
        <v>53.658536585365852</v>
      </c>
      <c r="F15" s="89">
        <v>56</v>
      </c>
      <c r="G15" s="89">
        <v>63.636363636363633</v>
      </c>
      <c r="H15" s="89">
        <v>67.1875</v>
      </c>
      <c r="I15" s="89">
        <v>75.187969924812023</v>
      </c>
      <c r="J15" s="89">
        <v>69.841269841269835</v>
      </c>
      <c r="K15" s="89">
        <v>77.551020408163268</v>
      </c>
      <c r="L15" s="89">
        <v>68.333333333333329</v>
      </c>
      <c r="M15" s="89">
        <v>78.125</v>
      </c>
      <c r="N15" s="89">
        <v>74.747474747474755</v>
      </c>
      <c r="O15" s="89">
        <v>88.043478260869563</v>
      </c>
      <c r="P15" s="89">
        <v>89.69072164948453</v>
      </c>
      <c r="Q15" s="89">
        <v>97.222222222222229</v>
      </c>
      <c r="R15" s="89">
        <v>80.357142857142861</v>
      </c>
      <c r="S15" s="89">
        <v>81.967213114754102</v>
      </c>
    </row>
    <row r="16" spans="1:20" ht="12.75" customHeight="1">
      <c r="A16" s="11"/>
      <c r="B16" s="6" t="s">
        <v>40</v>
      </c>
      <c r="C16" s="11"/>
      <c r="D16" s="80">
        <v>84.297520661157023</v>
      </c>
      <c r="E16" s="80">
        <v>84.552845528455279</v>
      </c>
      <c r="F16" s="80">
        <v>87.2</v>
      </c>
      <c r="G16" s="80">
        <v>83.116883116883116</v>
      </c>
      <c r="H16" s="80">
        <v>88.28125</v>
      </c>
      <c r="I16" s="80">
        <v>90.225563909774436</v>
      </c>
      <c r="J16" s="81">
        <v>87.301587301587304</v>
      </c>
      <c r="K16" s="81">
        <v>89.795918367346943</v>
      </c>
      <c r="L16" s="81">
        <v>84.166666666666671</v>
      </c>
      <c r="M16" s="81">
        <v>84.375</v>
      </c>
      <c r="N16" s="81">
        <v>87.878787878787875</v>
      </c>
      <c r="O16" s="81">
        <v>89</v>
      </c>
      <c r="P16" s="81">
        <v>91.75257731958763</v>
      </c>
      <c r="Q16" s="81">
        <v>83.333333333333329</v>
      </c>
      <c r="R16" s="312">
        <v>12.5</v>
      </c>
      <c r="S16" s="312">
        <v>9.8360655737704921</v>
      </c>
    </row>
    <row r="17" spans="1:19" ht="12.75" customHeight="1">
      <c r="A17" s="11"/>
      <c r="B17" s="6" t="s">
        <v>7</v>
      </c>
      <c r="C17" s="11"/>
      <c r="D17" s="29">
        <v>0</v>
      </c>
      <c r="E17" s="29">
        <v>0</v>
      </c>
      <c r="F17" s="29">
        <v>0.8</v>
      </c>
      <c r="G17" s="29">
        <v>0</v>
      </c>
      <c r="H17" s="29">
        <v>0</v>
      </c>
      <c r="I17" s="29">
        <v>0</v>
      </c>
      <c r="J17" s="30">
        <v>0.79365079365079361</v>
      </c>
      <c r="K17" s="30">
        <v>0</v>
      </c>
      <c r="L17" s="30">
        <v>0</v>
      </c>
      <c r="M17" s="30">
        <v>0</v>
      </c>
      <c r="N17" s="30">
        <v>1.0101010101010102</v>
      </c>
      <c r="O17" s="30">
        <v>0</v>
      </c>
      <c r="P17" s="30">
        <v>2.0618556701030926</v>
      </c>
      <c r="Q17" s="30">
        <v>0</v>
      </c>
      <c r="R17" s="314">
        <v>0</v>
      </c>
      <c r="S17" s="314">
        <v>0</v>
      </c>
    </row>
    <row r="18" spans="1:19" ht="12.75" customHeight="1">
      <c r="A18" s="11"/>
      <c r="B18" s="6" t="s">
        <v>41</v>
      </c>
      <c r="C18" s="11"/>
      <c r="D18" s="29">
        <v>0</v>
      </c>
      <c r="E18" s="29">
        <v>0</v>
      </c>
      <c r="F18" s="29">
        <v>0</v>
      </c>
      <c r="G18" s="29">
        <v>0</v>
      </c>
      <c r="H18" s="29">
        <v>0</v>
      </c>
      <c r="I18" s="29">
        <v>0.75187969924812026</v>
      </c>
      <c r="J18" s="29">
        <v>0</v>
      </c>
      <c r="K18" s="30">
        <v>3.0612244897959182</v>
      </c>
      <c r="L18" s="30">
        <v>1.6666666666666667</v>
      </c>
      <c r="M18" s="30">
        <v>2.34375</v>
      </c>
      <c r="N18" s="30">
        <v>1.0101010101010102</v>
      </c>
      <c r="O18" s="30">
        <v>1.0869565217391304</v>
      </c>
      <c r="P18" s="30">
        <v>1.0309278350515463</v>
      </c>
      <c r="Q18" s="30">
        <v>0</v>
      </c>
      <c r="R18" s="314">
        <v>0</v>
      </c>
      <c r="S18" s="314">
        <v>0</v>
      </c>
    </row>
    <row r="19" spans="1:19" ht="12.75" customHeight="1">
      <c r="A19" s="11"/>
      <c r="B19" s="7" t="s">
        <v>42</v>
      </c>
      <c r="C19" s="33"/>
      <c r="D19" s="34">
        <v>26.446280991735538</v>
      </c>
      <c r="E19" s="34">
        <v>42.27642276422764</v>
      </c>
      <c r="F19" s="34">
        <v>50.4</v>
      </c>
      <c r="G19" s="34">
        <v>42.857142857142854</v>
      </c>
      <c r="H19" s="34">
        <v>27.34375</v>
      </c>
      <c r="I19" s="34">
        <v>36.090225563909776</v>
      </c>
      <c r="J19" s="35">
        <v>26.984126984126984</v>
      </c>
      <c r="K19" s="35">
        <v>24.489795918367346</v>
      </c>
      <c r="L19" s="35">
        <v>14.166666666666666</v>
      </c>
      <c r="M19" s="35">
        <v>11.71875</v>
      </c>
      <c r="N19" s="35">
        <v>15.151515151515152</v>
      </c>
      <c r="O19" s="35">
        <v>8.8000000000000007</v>
      </c>
      <c r="P19" s="35">
        <v>19.587628865979383</v>
      </c>
      <c r="Q19" s="35">
        <v>11.111111111111111</v>
      </c>
      <c r="R19" s="313">
        <v>7.1428571428571432</v>
      </c>
      <c r="S19" s="313">
        <v>1.639344262295082</v>
      </c>
    </row>
    <row r="20" spans="1:19" ht="12.75" customHeight="1">
      <c r="A20" s="11"/>
      <c r="B20" s="8" t="s">
        <v>4</v>
      </c>
      <c r="C20" s="11"/>
      <c r="D20" s="29">
        <v>9.9173553719008272</v>
      </c>
      <c r="E20" s="29">
        <v>10.56910569105691</v>
      </c>
      <c r="F20" s="29">
        <v>4</v>
      </c>
      <c r="G20" s="29">
        <v>5.1948051948051948</v>
      </c>
      <c r="H20" s="29">
        <v>8.59375</v>
      </c>
      <c r="I20" s="29">
        <v>6.7669172932330826</v>
      </c>
      <c r="J20" s="30">
        <v>6.3492063492063489</v>
      </c>
      <c r="K20" s="30">
        <v>4.0816326530612246</v>
      </c>
      <c r="L20" s="30">
        <v>14.166666666666666</v>
      </c>
      <c r="M20" s="29">
        <v>14.84375</v>
      </c>
      <c r="N20" s="29">
        <v>13.131313131313131</v>
      </c>
      <c r="O20" s="29">
        <v>10.869565217391305</v>
      </c>
      <c r="P20" s="29">
        <v>7.2164948453608249</v>
      </c>
      <c r="Q20" s="29">
        <v>0</v>
      </c>
      <c r="R20" s="29">
        <v>19.642857142857142</v>
      </c>
      <c r="S20" s="29">
        <v>4.918032786885246</v>
      </c>
    </row>
    <row r="21" spans="1:19" ht="12.75" customHeight="1">
      <c r="A21" s="11"/>
      <c r="B21" s="14" t="s">
        <v>43</v>
      </c>
      <c r="C21" s="11"/>
      <c r="D21" s="29">
        <v>29.75206611570248</v>
      </c>
      <c r="E21" s="29">
        <v>43.902439024390247</v>
      </c>
      <c r="F21" s="29">
        <v>48.8</v>
      </c>
      <c r="G21" s="29">
        <v>58.441558441558442</v>
      </c>
      <c r="H21" s="29">
        <v>59.375</v>
      </c>
      <c r="I21" s="29">
        <v>65.41353383458646</v>
      </c>
      <c r="J21" s="30">
        <v>62.698412698412696</v>
      </c>
      <c r="K21" s="30">
        <v>71.428571428571431</v>
      </c>
      <c r="L21" s="30">
        <v>68.333333333333329</v>
      </c>
      <c r="M21" s="29">
        <v>72.65625</v>
      </c>
      <c r="N21" s="29">
        <v>75.757575757575751</v>
      </c>
      <c r="O21" s="29">
        <v>79.099999999999994</v>
      </c>
      <c r="P21" s="29">
        <v>79.381443298969074</v>
      </c>
      <c r="Q21" s="29">
        <v>86.111111111111114</v>
      </c>
      <c r="R21" s="29">
        <v>67.857142857142861</v>
      </c>
      <c r="S21" s="29">
        <v>77.049180327868854</v>
      </c>
    </row>
    <row r="22" spans="1:19" ht="12.75" customHeight="1">
      <c r="A22" s="11"/>
      <c r="B22" s="15" t="s">
        <v>65</v>
      </c>
      <c r="C22" s="33"/>
      <c r="D22" s="34">
        <v>36.363636363636367</v>
      </c>
      <c r="E22" s="34">
        <v>51.219512195121951</v>
      </c>
      <c r="F22" s="34">
        <v>49.6</v>
      </c>
      <c r="G22" s="34">
        <v>62.337662337662337</v>
      </c>
      <c r="H22" s="34">
        <v>64.84375</v>
      </c>
      <c r="I22" s="34">
        <v>67.669172932330824</v>
      </c>
      <c r="J22" s="35">
        <v>65.079365079365076</v>
      </c>
      <c r="K22" s="35">
        <v>72.448979591836732</v>
      </c>
      <c r="L22" s="35">
        <v>69.166666666666671</v>
      </c>
      <c r="M22" s="34">
        <v>74.21875</v>
      </c>
      <c r="N22" s="34">
        <v>76.767676767676761</v>
      </c>
      <c r="O22" s="34">
        <v>79.347826086956516</v>
      </c>
      <c r="P22" s="34">
        <v>79.381443298969074</v>
      </c>
      <c r="Q22" s="34">
        <v>86.111111111111114</v>
      </c>
      <c r="R22" s="34">
        <v>71.428571428571431</v>
      </c>
      <c r="S22" s="34">
        <v>77.049180327868854</v>
      </c>
    </row>
    <row r="23" spans="1:19" ht="12.75" customHeight="1">
      <c r="A23" s="11"/>
      <c r="B23" s="16" t="s">
        <v>44</v>
      </c>
      <c r="C23" s="11"/>
      <c r="D23" s="29">
        <v>29.75206611570248</v>
      </c>
      <c r="E23" s="29">
        <v>43.902439024390247</v>
      </c>
      <c r="F23" s="29">
        <v>48</v>
      </c>
      <c r="G23" s="29">
        <v>58.441558441558442</v>
      </c>
      <c r="H23" s="29">
        <v>59.375</v>
      </c>
      <c r="I23" s="29">
        <v>65.41353383458646</v>
      </c>
      <c r="J23" s="30">
        <v>60.317460317460316</v>
      </c>
      <c r="K23" s="30">
        <v>69.387755102040813</v>
      </c>
      <c r="L23" s="30">
        <v>65</v>
      </c>
      <c r="M23" s="29">
        <v>71.09375</v>
      </c>
      <c r="N23" s="29">
        <v>73.737373737373744</v>
      </c>
      <c r="O23" s="29">
        <v>72.5</v>
      </c>
      <c r="P23" s="29">
        <v>75.257731958762889</v>
      </c>
      <c r="Q23" s="29">
        <v>86.111111111111114</v>
      </c>
      <c r="R23" s="29">
        <v>62.5</v>
      </c>
      <c r="S23" s="29">
        <v>73.770491803278688</v>
      </c>
    </row>
    <row r="24" spans="1:19" ht="12.75" customHeight="1">
      <c r="A24" s="11"/>
      <c r="B24" s="6" t="s">
        <v>150</v>
      </c>
      <c r="C24" s="11"/>
      <c r="D24" s="29">
        <v>100</v>
      </c>
      <c r="E24" s="29">
        <v>100</v>
      </c>
      <c r="F24" s="29">
        <v>98.333333333333329</v>
      </c>
      <c r="G24" s="29">
        <v>100</v>
      </c>
      <c r="H24" s="29">
        <v>97.368421052631575</v>
      </c>
      <c r="I24" s="29">
        <v>97.701149425287355</v>
      </c>
      <c r="J24" s="30">
        <v>82.89473684210526</v>
      </c>
      <c r="K24" s="30">
        <v>79.411764705882348</v>
      </c>
      <c r="L24" s="30">
        <v>71.794871794871781</v>
      </c>
      <c r="M24" s="29">
        <v>69.230769230769226</v>
      </c>
      <c r="N24" s="29">
        <v>69.863013698630141</v>
      </c>
      <c r="O24" s="29">
        <v>50</v>
      </c>
      <c r="P24" s="29">
        <v>41.97530864197531</v>
      </c>
      <c r="Q24" s="291"/>
      <c r="R24" s="291"/>
      <c r="S24" s="291"/>
    </row>
    <row r="25" spans="1:19" ht="12.75" customHeight="1">
      <c r="A25" s="11"/>
      <c r="B25" s="7" t="s">
        <v>151</v>
      </c>
      <c r="C25" s="33"/>
      <c r="D25" s="34">
        <v>0</v>
      </c>
      <c r="E25" s="34">
        <v>0</v>
      </c>
      <c r="F25" s="34">
        <v>1.6666666666666667</v>
      </c>
      <c r="G25" s="34">
        <v>0</v>
      </c>
      <c r="H25" s="34">
        <v>7.8947368421052628</v>
      </c>
      <c r="I25" s="34">
        <v>14.942528735632184</v>
      </c>
      <c r="J25" s="35">
        <v>32.89473684210526</v>
      </c>
      <c r="K25" s="35">
        <v>45.588235294117645</v>
      </c>
      <c r="L25" s="35">
        <v>52.564102564102562</v>
      </c>
      <c r="M25" s="34">
        <v>60.439560439560438</v>
      </c>
      <c r="N25" s="34">
        <v>50.68493150684931</v>
      </c>
      <c r="O25" s="34">
        <v>65.151515151515156</v>
      </c>
      <c r="P25" s="34">
        <v>70.370370370370367</v>
      </c>
      <c r="Q25" s="292"/>
      <c r="R25" s="292"/>
      <c r="S25" s="292"/>
    </row>
    <row r="26" spans="1:19" ht="12.75" customHeight="1">
      <c r="A26" s="11"/>
      <c r="B26" s="6" t="s">
        <v>47</v>
      </c>
      <c r="C26" s="11"/>
      <c r="D26" s="29">
        <v>0.82644628099173556</v>
      </c>
      <c r="E26" s="29">
        <v>0</v>
      </c>
      <c r="F26" s="29">
        <v>0.8</v>
      </c>
      <c r="G26" s="29">
        <v>2.5974025974025974</v>
      </c>
      <c r="H26" s="29">
        <v>0</v>
      </c>
      <c r="I26" s="29">
        <v>3.007518796992481</v>
      </c>
      <c r="J26" s="30">
        <v>3.1746031746031744</v>
      </c>
      <c r="K26" s="30">
        <v>1.0204081632653061</v>
      </c>
      <c r="L26" s="30">
        <v>0.83333333333333337</v>
      </c>
      <c r="M26" s="29">
        <v>0.78125</v>
      </c>
      <c r="N26" s="29">
        <v>1.0101010101010102</v>
      </c>
      <c r="O26" s="29">
        <v>1.1000000000000001</v>
      </c>
      <c r="P26" s="29">
        <v>2.0618556701030926</v>
      </c>
      <c r="Q26" s="29">
        <v>0</v>
      </c>
      <c r="R26" s="29">
        <v>0</v>
      </c>
      <c r="S26" s="29">
        <v>0</v>
      </c>
    </row>
    <row r="27" spans="1:19" ht="12.75" customHeight="1">
      <c r="A27" s="11"/>
      <c r="B27" s="60" t="s">
        <v>45</v>
      </c>
      <c r="C27" s="61"/>
      <c r="D27" s="62">
        <v>37.190082644628099</v>
      </c>
      <c r="E27" s="62">
        <v>51.219512195121951</v>
      </c>
      <c r="F27" s="62">
        <v>49.6</v>
      </c>
      <c r="G27" s="62">
        <v>63.636363636363633</v>
      </c>
      <c r="H27" s="62">
        <v>64.84375</v>
      </c>
      <c r="I27" s="69">
        <v>69.924812030075188</v>
      </c>
      <c r="J27" s="69">
        <v>67.460317460317455</v>
      </c>
      <c r="K27" s="69">
        <v>73.469387755102048</v>
      </c>
      <c r="L27" s="69">
        <v>70</v>
      </c>
      <c r="M27" s="62">
        <v>75</v>
      </c>
      <c r="N27" s="62">
        <v>76.767676767676761</v>
      </c>
      <c r="O27" s="62">
        <v>80.2</v>
      </c>
      <c r="P27" s="62">
        <v>80.412371134020617</v>
      </c>
      <c r="Q27" s="62">
        <v>86.111111111111114</v>
      </c>
      <c r="R27" s="62">
        <v>71.428571428571431</v>
      </c>
      <c r="S27" s="62">
        <v>77.049180327868854</v>
      </c>
    </row>
    <row r="28" spans="1:19" ht="12.75" customHeight="1">
      <c r="A28" s="11"/>
      <c r="B28" s="15" t="s">
        <v>48</v>
      </c>
      <c r="C28" s="11"/>
      <c r="D28" s="29">
        <v>5.785123966942149</v>
      </c>
      <c r="E28" s="29">
        <v>8.9430894308943092</v>
      </c>
      <c r="F28" s="29">
        <v>6.4</v>
      </c>
      <c r="G28" s="29">
        <v>6.4935064935064934</v>
      </c>
      <c r="H28" s="29">
        <v>3.125</v>
      </c>
      <c r="I28" s="29">
        <v>6.7669172932330826</v>
      </c>
      <c r="J28" s="38">
        <v>7.1428571428571432</v>
      </c>
      <c r="K28" s="30">
        <v>5.1020408163265305</v>
      </c>
      <c r="L28" s="30">
        <v>5</v>
      </c>
      <c r="M28" s="29">
        <v>9.375</v>
      </c>
      <c r="N28" s="29">
        <v>8.0808080808080813</v>
      </c>
      <c r="O28" s="29">
        <v>5.5</v>
      </c>
      <c r="P28" s="29">
        <v>5.1546391752577323</v>
      </c>
      <c r="Q28" s="29">
        <v>5.5555555555555554</v>
      </c>
      <c r="R28" s="29">
        <v>1.7857142857142858</v>
      </c>
      <c r="S28" s="29">
        <v>8.1967213114754092</v>
      </c>
    </row>
    <row r="29" spans="1:19" ht="12.75" customHeight="1">
      <c r="A29" s="11"/>
      <c r="B29" s="17" t="s">
        <v>46</v>
      </c>
      <c r="C29" s="33"/>
      <c r="D29" s="34">
        <v>7.4380165289256199</v>
      </c>
      <c r="E29" s="34">
        <v>8.9430894308943092</v>
      </c>
      <c r="F29" s="34">
        <v>7.2</v>
      </c>
      <c r="G29" s="34">
        <v>12.987012987012987</v>
      </c>
      <c r="H29" s="34">
        <v>4.6875</v>
      </c>
      <c r="I29" s="34">
        <v>10.526315789473685</v>
      </c>
      <c r="J29" s="35">
        <v>12.698412698412698</v>
      </c>
      <c r="K29" s="35">
        <v>10.204081632653061</v>
      </c>
      <c r="L29" s="35">
        <v>12.5</v>
      </c>
      <c r="M29" s="34">
        <v>10.9375</v>
      </c>
      <c r="N29" s="34">
        <v>8.0808080808080813</v>
      </c>
      <c r="O29" s="34">
        <v>11</v>
      </c>
      <c r="P29" s="34">
        <v>11.340206185567011</v>
      </c>
      <c r="Q29" s="34">
        <v>8.3333333333333339</v>
      </c>
      <c r="R29" s="34">
        <v>5.3571428571428568</v>
      </c>
      <c r="S29" s="34">
        <v>3.278688524590164</v>
      </c>
    </row>
    <row r="30" spans="1:19" ht="12.75" customHeight="1">
      <c r="A30" s="11"/>
      <c r="B30" s="6" t="s">
        <v>145</v>
      </c>
      <c r="C30" s="11"/>
      <c r="D30" s="29">
        <v>3.7735849056603774</v>
      </c>
      <c r="E30" s="29">
        <v>6.8627450980392153</v>
      </c>
      <c r="F30" s="29">
        <v>12.727272727272727</v>
      </c>
      <c r="G30" s="29">
        <v>5.882352941176471</v>
      </c>
      <c r="H30" s="29">
        <v>9.1743119266055047</v>
      </c>
      <c r="I30" s="29">
        <v>9.0909090909090917</v>
      </c>
      <c r="J30" s="30">
        <v>5.3571428571428568</v>
      </c>
      <c r="K30" s="30">
        <v>9.7560975609756095</v>
      </c>
      <c r="L30" s="30">
        <v>7.9207920792079207</v>
      </c>
      <c r="M30" s="30">
        <v>5.833333333333333</v>
      </c>
      <c r="N30" s="30">
        <v>8.791208791208792</v>
      </c>
      <c r="O30" s="30">
        <v>8.3333333333333339</v>
      </c>
      <c r="P30" s="30">
        <v>6.9767441860465116</v>
      </c>
      <c r="Q30" s="30">
        <v>5.882352941176471</v>
      </c>
      <c r="R30" s="30">
        <v>0</v>
      </c>
      <c r="S30" s="30">
        <v>7.4074074074074074</v>
      </c>
    </row>
    <row r="31" spans="1:19" ht="13.5">
      <c r="A31" s="11"/>
      <c r="B31" s="7" t="s">
        <v>146</v>
      </c>
      <c r="C31" s="33"/>
      <c r="D31" s="34">
        <v>0.94339622641509435</v>
      </c>
      <c r="E31" s="34">
        <v>2.9411764705882355</v>
      </c>
      <c r="F31" s="34">
        <v>0.90909090909090906</v>
      </c>
      <c r="G31" s="34">
        <v>1.4705882352941178</v>
      </c>
      <c r="H31" s="34">
        <v>0</v>
      </c>
      <c r="I31" s="34">
        <v>1.6528925619834711</v>
      </c>
      <c r="J31" s="35">
        <v>1.7857142857142858</v>
      </c>
      <c r="K31" s="35">
        <v>1.2195121951219512</v>
      </c>
      <c r="L31" s="35">
        <v>2.9702970297029703</v>
      </c>
      <c r="M31" s="35">
        <v>1.6666666666666667</v>
      </c>
      <c r="N31" s="35">
        <v>0</v>
      </c>
      <c r="O31" s="35">
        <v>2.4096385542168677</v>
      </c>
      <c r="P31" s="35">
        <v>1.0416666666666667</v>
      </c>
      <c r="Q31" s="292"/>
      <c r="R31" s="292"/>
      <c r="S31" s="292"/>
    </row>
    <row r="32" spans="1:19" ht="13.5">
      <c r="A32" s="11"/>
      <c r="B32" s="187" t="s">
        <v>144</v>
      </c>
      <c r="C32" s="260"/>
      <c r="D32" s="130">
        <v>57.02479338842975</v>
      </c>
      <c r="E32" s="130">
        <v>39.837398373983739</v>
      </c>
      <c r="F32" s="130">
        <v>48.8</v>
      </c>
      <c r="G32" s="130">
        <v>68.831168831168824</v>
      </c>
      <c r="H32" s="130">
        <v>55.46875</v>
      </c>
      <c r="I32" s="130">
        <v>63.909774436090224</v>
      </c>
      <c r="J32" s="131">
        <v>61.904761904761905</v>
      </c>
      <c r="K32" s="131">
        <v>67.34693877551021</v>
      </c>
      <c r="L32" s="131">
        <v>69.166666666666671</v>
      </c>
      <c r="M32" s="130">
        <v>77.34375</v>
      </c>
      <c r="N32" s="130">
        <v>77.777777777777771</v>
      </c>
      <c r="O32" s="130">
        <v>88.043478260869563</v>
      </c>
      <c r="P32" s="130">
        <v>90.721649484536087</v>
      </c>
      <c r="Q32" s="130">
        <v>94.444444444444443</v>
      </c>
      <c r="R32" s="130">
        <v>85.714285714285708</v>
      </c>
      <c r="S32" s="130">
        <v>81.967213114754102</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ustomHeight="1">
      <c r="N36" s="259"/>
    </row>
    <row r="37" spans="1:19" ht="15" customHeight="1"/>
    <row r="41" spans="1:19" ht="15" customHeight="1"/>
    <row r="48" spans="1:19"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48"/>
  <sheetViews>
    <sheetView showGridLines="0" showRowColHeaders="0" workbookViewId="0">
      <selection activeCell="K38" sqref="K3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20">
      <c r="A1" s="43"/>
      <c r="B1" s="43"/>
      <c r="C1" s="43"/>
      <c r="D1" s="43"/>
      <c r="E1" s="43"/>
      <c r="F1" s="43"/>
      <c r="G1" s="43"/>
      <c r="H1" s="43"/>
      <c r="I1" s="43"/>
      <c r="J1" s="43"/>
      <c r="K1" s="43"/>
      <c r="L1" s="43"/>
      <c r="M1" s="43"/>
      <c r="N1" s="43"/>
      <c r="O1" s="43"/>
    </row>
    <row r="2" spans="1:20" ht="12.75" customHeight="1">
      <c r="A2" s="43"/>
      <c r="B2" s="425" t="s">
        <v>202</v>
      </c>
      <c r="C2" s="425"/>
      <c r="D2" s="425"/>
      <c r="E2" s="425"/>
      <c r="F2" s="425"/>
      <c r="G2" s="425"/>
      <c r="H2" s="425"/>
      <c r="I2" s="425"/>
      <c r="J2" s="425"/>
      <c r="K2" s="425"/>
      <c r="L2" s="425"/>
      <c r="M2" s="425"/>
      <c r="N2" s="425"/>
      <c r="O2" s="425"/>
      <c r="P2" s="425"/>
      <c r="Q2" s="425"/>
      <c r="R2" s="425"/>
      <c r="S2" s="425"/>
    </row>
    <row r="3" spans="1:20" ht="17.25" customHeight="1">
      <c r="A3" s="43"/>
      <c r="B3" s="425"/>
      <c r="C3" s="425"/>
      <c r="D3" s="425"/>
      <c r="E3" s="425"/>
      <c r="F3" s="425"/>
      <c r="G3" s="425"/>
      <c r="H3" s="425"/>
      <c r="I3" s="425"/>
      <c r="J3" s="425"/>
      <c r="K3" s="425"/>
      <c r="L3" s="425"/>
      <c r="M3" s="425"/>
      <c r="N3" s="425"/>
      <c r="O3" s="425"/>
      <c r="P3" s="425"/>
      <c r="Q3" s="425"/>
      <c r="R3" s="425"/>
      <c r="S3" s="425"/>
    </row>
    <row r="4" spans="1:20" ht="14.25" customHeight="1">
      <c r="A4" s="10"/>
      <c r="B4" s="110" t="s">
        <v>17</v>
      </c>
      <c r="C4" s="426" t="s">
        <v>68</v>
      </c>
      <c r="D4" s="426"/>
      <c r="E4" s="46"/>
      <c r="F4" s="46"/>
      <c r="G4" s="46"/>
      <c r="H4" s="46"/>
      <c r="I4" s="46"/>
      <c r="J4" s="46"/>
      <c r="K4" s="46"/>
      <c r="L4" s="46"/>
      <c r="M4" s="46"/>
      <c r="N4" s="46"/>
      <c r="O4" s="263"/>
      <c r="P4" s="107"/>
    </row>
    <row r="5" spans="1:20" ht="14.25" customHeight="1">
      <c r="A5" s="11"/>
      <c r="B5" s="21"/>
      <c r="C5" s="20"/>
      <c r="D5" s="428" t="s">
        <v>16</v>
      </c>
      <c r="E5" s="428"/>
      <c r="F5" s="428"/>
      <c r="G5" s="428"/>
      <c r="H5" s="428"/>
      <c r="I5" s="428"/>
      <c r="J5" s="428"/>
      <c r="K5" s="428"/>
      <c r="L5" s="428"/>
      <c r="M5" s="428"/>
      <c r="N5" s="428"/>
      <c r="O5" s="428"/>
      <c r="P5" s="428"/>
    </row>
    <row r="6" spans="1:20"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20" ht="12.75" customHeight="1">
      <c r="A7" s="18"/>
      <c r="B7" s="8" t="s">
        <v>9</v>
      </c>
      <c r="C7" s="26"/>
      <c r="D7" s="27">
        <v>59</v>
      </c>
      <c r="E7" s="27">
        <v>48</v>
      </c>
      <c r="F7" s="27">
        <v>38</v>
      </c>
      <c r="G7" s="27">
        <v>57</v>
      </c>
      <c r="H7" s="27">
        <v>54</v>
      </c>
      <c r="I7" s="66">
        <v>61</v>
      </c>
      <c r="J7" s="28">
        <v>68</v>
      </c>
      <c r="K7" s="28">
        <v>57</v>
      </c>
      <c r="L7" s="28">
        <v>64</v>
      </c>
      <c r="M7" s="28">
        <v>56</v>
      </c>
      <c r="N7" s="28">
        <v>50</v>
      </c>
      <c r="O7" s="28">
        <v>53</v>
      </c>
      <c r="P7" s="28">
        <v>56</v>
      </c>
      <c r="Q7" s="28">
        <v>54</v>
      </c>
      <c r="R7" s="28">
        <v>54</v>
      </c>
      <c r="S7" s="28">
        <v>72</v>
      </c>
    </row>
    <row r="8" spans="1:20" ht="12.75" customHeight="1">
      <c r="A8" s="18"/>
      <c r="B8" s="6" t="s">
        <v>15</v>
      </c>
      <c r="C8" s="11"/>
      <c r="D8" s="80"/>
      <c r="E8" s="80"/>
      <c r="F8" s="80"/>
      <c r="G8" s="80">
        <v>68.153285107909355</v>
      </c>
      <c r="H8" s="80">
        <v>61.300246336175086</v>
      </c>
      <c r="I8" s="80">
        <v>66.187081583715809</v>
      </c>
      <c r="J8" s="80">
        <v>70.255191652030177</v>
      </c>
      <c r="K8" s="81">
        <v>57.279524077498188</v>
      </c>
      <c r="L8" s="81">
        <v>63.147508633448439</v>
      </c>
      <c r="M8" s="81">
        <v>54.367348523829399</v>
      </c>
      <c r="N8" s="81">
        <v>47.972214493365442</v>
      </c>
      <c r="O8" s="81">
        <f>+O7*100000/Poblacs!J44</f>
        <v>50.892539921836743</v>
      </c>
      <c r="P8" s="81">
        <f>+P7*100000/Poblacs!K44</f>
        <v>54.068667207353336</v>
      </c>
      <c r="Q8" s="81">
        <f>+Q7*100000/Poblacs!L44</f>
        <v>51.94205575113984</v>
      </c>
      <c r="R8" s="81">
        <f>+R7*100000/Poblacs!M44</f>
        <v>51.893637263475526</v>
      </c>
      <c r="S8" s="81">
        <f>+S7*100000/Poblacs!N44</f>
        <v>68.594293335873857</v>
      </c>
      <c r="T8" s="31"/>
    </row>
    <row r="9" spans="1:20" ht="12.75" customHeight="1">
      <c r="A9" s="11"/>
      <c r="B9" s="6" t="s">
        <v>37</v>
      </c>
      <c r="C9" s="11"/>
      <c r="D9" s="86">
        <v>1.2203389830508475</v>
      </c>
      <c r="E9" s="86">
        <v>1.2916666666666667</v>
      </c>
      <c r="F9" s="86">
        <v>1.131578947368421</v>
      </c>
      <c r="G9" s="86">
        <v>1.2456140350877194</v>
      </c>
      <c r="H9" s="86">
        <v>1.0555555555555556</v>
      </c>
      <c r="I9" s="86">
        <v>1.1311475409836065</v>
      </c>
      <c r="J9" s="87">
        <v>1.1176470588235294</v>
      </c>
      <c r="K9" s="87">
        <v>1.1403508771929824</v>
      </c>
      <c r="L9" s="87">
        <v>1.1875</v>
      </c>
      <c r="M9" s="87">
        <v>1.3392857142857142</v>
      </c>
      <c r="N9" s="87">
        <v>1.3</v>
      </c>
      <c r="O9" s="87">
        <v>1.4528301886792452</v>
      </c>
      <c r="P9" s="87">
        <v>1.1607142857142858</v>
      </c>
      <c r="Q9" s="87">
        <v>1.0740740740740742</v>
      </c>
      <c r="R9" s="87">
        <v>1.1851851851851851</v>
      </c>
      <c r="S9" s="87">
        <v>1</v>
      </c>
    </row>
    <row r="10" spans="1:20">
      <c r="A10" s="11"/>
      <c r="B10" s="6" t="s">
        <v>2</v>
      </c>
      <c r="C10" s="11"/>
      <c r="D10" s="80">
        <v>69.491525423728817</v>
      </c>
      <c r="E10" s="80">
        <v>79.166666666666671</v>
      </c>
      <c r="F10" s="80">
        <v>57.89473684210526</v>
      </c>
      <c r="G10" s="80">
        <v>64.912280701754383</v>
      </c>
      <c r="H10" s="80">
        <v>77.777777777777771</v>
      </c>
      <c r="I10" s="80">
        <v>72.131147540983605</v>
      </c>
      <c r="J10" s="81">
        <v>58.823529411764703</v>
      </c>
      <c r="K10" s="81">
        <v>68.421052631578945</v>
      </c>
      <c r="L10" s="81">
        <v>73.4375</v>
      </c>
      <c r="M10" s="81">
        <v>60.714285714285715</v>
      </c>
      <c r="N10" s="81">
        <v>82</v>
      </c>
      <c r="O10" s="81">
        <v>73.584905660377359</v>
      </c>
      <c r="P10" s="81">
        <v>78.571428571428569</v>
      </c>
      <c r="Q10" s="81">
        <v>66.666666666666657</v>
      </c>
      <c r="R10" s="81">
        <v>92.592592592592595</v>
      </c>
      <c r="S10" s="81">
        <v>77.777777777777771</v>
      </c>
    </row>
    <row r="11" spans="1:20" ht="12.75" customHeight="1">
      <c r="A11" s="11"/>
      <c r="B11" s="6" t="s">
        <v>5</v>
      </c>
      <c r="C11" s="58"/>
      <c r="D11" s="80">
        <v>76.271186440677965</v>
      </c>
      <c r="E11" s="80">
        <v>83.333333333333329</v>
      </c>
      <c r="F11" s="80">
        <v>65.78947368421052</v>
      </c>
      <c r="G11" s="80">
        <v>78.94736842105263</v>
      </c>
      <c r="H11" s="80">
        <v>83.333333333333329</v>
      </c>
      <c r="I11" s="80">
        <v>78.688524590163937</v>
      </c>
      <c r="J11" s="80">
        <v>73.529411764705884</v>
      </c>
      <c r="K11" s="80">
        <v>77.192982456140356</v>
      </c>
      <c r="L11" s="80">
        <v>68.75</v>
      </c>
      <c r="M11" s="80">
        <v>82.142857142857139</v>
      </c>
      <c r="N11" s="80">
        <v>74</v>
      </c>
      <c r="O11" s="80">
        <v>77.35849056603773</v>
      </c>
      <c r="P11" s="80">
        <v>80.357142857142861</v>
      </c>
      <c r="Q11" s="80">
        <v>85.18518518518519</v>
      </c>
      <c r="R11" s="80">
        <v>88.888888888888886</v>
      </c>
      <c r="S11" s="80">
        <v>83.333333333333329</v>
      </c>
    </row>
    <row r="12" spans="1:20" ht="12.75" customHeight="1">
      <c r="A12" s="58"/>
      <c r="B12" s="7" t="s">
        <v>8</v>
      </c>
      <c r="C12" s="33"/>
      <c r="D12" s="88">
        <v>67.016949152542395</v>
      </c>
      <c r="E12" s="34">
        <v>66.020833333333343</v>
      </c>
      <c r="F12" s="34">
        <v>71.184210526315823</v>
      </c>
      <c r="G12" s="34">
        <v>69.140350877192958</v>
      </c>
      <c r="H12" s="34">
        <v>63.111111111111121</v>
      </c>
      <c r="I12" s="34">
        <v>65.360655737704917</v>
      </c>
      <c r="J12" s="34">
        <v>69</v>
      </c>
      <c r="K12" s="35">
        <v>68.070175438596451</v>
      </c>
      <c r="L12" s="35">
        <v>67.625</v>
      </c>
      <c r="M12" s="35">
        <v>63.267857142857153</v>
      </c>
      <c r="N12" s="35">
        <v>62.725490196078439</v>
      </c>
      <c r="O12" s="35">
        <v>66.641509433962284</v>
      </c>
      <c r="P12" s="35">
        <v>63.000000000000007</v>
      </c>
      <c r="Q12" s="35">
        <v>66.592592592592595</v>
      </c>
      <c r="R12" s="35">
        <v>60.629629629629633</v>
      </c>
      <c r="S12" s="35">
        <v>62.972222222222257</v>
      </c>
    </row>
    <row r="13" spans="1:20" ht="12.75" customHeight="1">
      <c r="A13" s="11"/>
      <c r="B13" s="6" t="s">
        <v>1</v>
      </c>
      <c r="C13" s="11"/>
      <c r="D13" s="80">
        <v>9.8305084745762699</v>
      </c>
      <c r="E13" s="80">
        <v>8.875</v>
      </c>
      <c r="F13" s="80">
        <v>10.789473684210522</v>
      </c>
      <c r="G13" s="80">
        <v>9.438596491228072</v>
      </c>
      <c r="H13" s="80">
        <v>9.0555555555555571</v>
      </c>
      <c r="I13" s="80">
        <v>9.1803278688524568</v>
      </c>
      <c r="J13" s="81">
        <v>7.6470588235294112</v>
      </c>
      <c r="K13" s="81">
        <v>8.1403508771929847</v>
      </c>
      <c r="L13" s="81">
        <v>8.734375</v>
      </c>
      <c r="M13" s="81">
        <v>8</v>
      </c>
      <c r="N13" s="81">
        <v>7.46</v>
      </c>
      <c r="O13" s="81">
        <v>8.5471698113207548</v>
      </c>
      <c r="P13" s="81">
        <v>9.2857142857142865</v>
      </c>
      <c r="Q13" s="81">
        <v>9.148148148148147</v>
      </c>
      <c r="R13" s="81">
        <v>8.1481481481481488</v>
      </c>
      <c r="S13" s="81">
        <v>6.5277777777777777</v>
      </c>
    </row>
    <row r="14" spans="1:20" ht="12.75" customHeight="1">
      <c r="A14" s="11"/>
      <c r="B14" s="6" t="s">
        <v>3</v>
      </c>
      <c r="C14" s="11"/>
      <c r="D14" s="34">
        <v>11.864406779661017</v>
      </c>
      <c r="E14" s="34">
        <v>6.25</v>
      </c>
      <c r="F14" s="34">
        <v>7.8947368421052628</v>
      </c>
      <c r="G14" s="34">
        <v>15.789473684210526</v>
      </c>
      <c r="H14" s="34">
        <v>5.5555555555555554</v>
      </c>
      <c r="I14" s="34">
        <v>11.475409836065573</v>
      </c>
      <c r="J14" s="35">
        <v>8.8235294117647065</v>
      </c>
      <c r="K14" s="35">
        <v>19.298245614035089</v>
      </c>
      <c r="L14" s="35">
        <v>15.625</v>
      </c>
      <c r="M14" s="35">
        <v>5.3571428571428568</v>
      </c>
      <c r="N14" s="35">
        <v>6</v>
      </c>
      <c r="O14" s="35">
        <v>9.433962264150944</v>
      </c>
      <c r="P14" s="35">
        <v>5.3571428571428568</v>
      </c>
      <c r="Q14" s="35">
        <v>3.7037037037037037</v>
      </c>
      <c r="R14" s="35">
        <v>11.111111111111111</v>
      </c>
      <c r="S14" s="35">
        <v>0</v>
      </c>
    </row>
    <row r="15" spans="1:20" ht="12.75" customHeight="1">
      <c r="A15" s="11"/>
      <c r="B15" s="8" t="s">
        <v>39</v>
      </c>
      <c r="C15" s="36"/>
      <c r="D15" s="89">
        <v>25.423728813559322</v>
      </c>
      <c r="E15" s="89">
        <v>37.5</v>
      </c>
      <c r="F15" s="89">
        <v>34.210526315789473</v>
      </c>
      <c r="G15" s="89">
        <v>45.614035087719301</v>
      </c>
      <c r="H15" s="89">
        <v>68.518518518518519</v>
      </c>
      <c r="I15" s="89">
        <v>68.852459016393439</v>
      </c>
      <c r="J15" s="89">
        <v>51.470588235294116</v>
      </c>
      <c r="K15" s="89">
        <v>70.175438596491233</v>
      </c>
      <c r="L15" s="89">
        <v>73.4375</v>
      </c>
      <c r="M15" s="89">
        <v>75</v>
      </c>
      <c r="N15" s="89">
        <v>74</v>
      </c>
      <c r="O15" s="89">
        <v>86.79245283018868</v>
      </c>
      <c r="P15" s="89">
        <v>83.928571428571431</v>
      </c>
      <c r="Q15" s="89">
        <v>88.888888888888886</v>
      </c>
      <c r="R15" s="89">
        <v>74.074074074074076</v>
      </c>
      <c r="S15" s="89">
        <v>77.777777777777771</v>
      </c>
    </row>
    <row r="16" spans="1:20" ht="12.75" customHeight="1">
      <c r="A16" s="11"/>
      <c r="B16" s="6" t="s">
        <v>40</v>
      </c>
      <c r="C16" s="11"/>
      <c r="D16" s="80">
        <v>67.79661016949153</v>
      </c>
      <c r="E16" s="80">
        <v>77.083333333333329</v>
      </c>
      <c r="F16" s="80">
        <v>68.421052631578945</v>
      </c>
      <c r="G16" s="80">
        <v>64.912280701754383</v>
      </c>
      <c r="H16" s="80">
        <v>81.481481481481481</v>
      </c>
      <c r="I16" s="80">
        <v>60.655737704918032</v>
      </c>
      <c r="J16" s="81">
        <v>77.941176470588232</v>
      </c>
      <c r="K16" s="81">
        <v>73.684210526315795</v>
      </c>
      <c r="L16" s="81">
        <v>71.875</v>
      </c>
      <c r="M16" s="81">
        <v>85.714285714285708</v>
      </c>
      <c r="N16" s="81">
        <v>88</v>
      </c>
      <c r="O16" s="81">
        <v>79.245283018867923</v>
      </c>
      <c r="P16" s="81">
        <v>91.071428571428569</v>
      </c>
      <c r="Q16" s="81">
        <v>85.18518518518519</v>
      </c>
      <c r="R16" s="312">
        <v>85.18518518518519</v>
      </c>
      <c r="S16" s="312">
        <v>63.888888888888886</v>
      </c>
    </row>
    <row r="17" spans="1:19" ht="12.75" customHeight="1">
      <c r="A17" s="11"/>
      <c r="B17" s="6" t="s">
        <v>7</v>
      </c>
      <c r="C17" s="11"/>
      <c r="D17" s="29">
        <v>0</v>
      </c>
      <c r="E17" s="29">
        <v>0</v>
      </c>
      <c r="F17" s="29">
        <v>0</v>
      </c>
      <c r="G17" s="29">
        <v>0</v>
      </c>
      <c r="H17" s="29">
        <v>0</v>
      </c>
      <c r="I17" s="29">
        <v>0</v>
      </c>
      <c r="J17" s="30">
        <v>0</v>
      </c>
      <c r="K17" s="30">
        <v>0</v>
      </c>
      <c r="L17" s="30">
        <v>0</v>
      </c>
      <c r="M17" s="30">
        <v>0</v>
      </c>
      <c r="N17" s="30">
        <v>0</v>
      </c>
      <c r="O17" s="30">
        <v>0</v>
      </c>
      <c r="P17" s="30">
        <v>0</v>
      </c>
      <c r="Q17" s="30">
        <v>0</v>
      </c>
      <c r="R17" s="314">
        <v>0</v>
      </c>
      <c r="S17" s="314">
        <v>2.7777777777777777</v>
      </c>
    </row>
    <row r="18" spans="1:19" ht="12.75" customHeight="1">
      <c r="A18" s="11"/>
      <c r="B18" s="6" t="s">
        <v>41</v>
      </c>
      <c r="C18" s="11"/>
      <c r="D18" s="29">
        <v>0</v>
      </c>
      <c r="E18" s="29">
        <v>0</v>
      </c>
      <c r="F18" s="29">
        <v>0</v>
      </c>
      <c r="G18" s="29">
        <v>0</v>
      </c>
      <c r="H18" s="29">
        <v>0</v>
      </c>
      <c r="I18" s="29">
        <v>0</v>
      </c>
      <c r="J18" s="30">
        <v>1.4705882352941178</v>
      </c>
      <c r="K18" s="30">
        <v>1.7543859649122806</v>
      </c>
      <c r="L18" s="30">
        <v>0</v>
      </c>
      <c r="M18" s="30">
        <v>3.5714285714285716</v>
      </c>
      <c r="N18" s="29">
        <v>0</v>
      </c>
      <c r="O18" s="29">
        <v>1.9</v>
      </c>
      <c r="P18" s="29">
        <v>0</v>
      </c>
      <c r="Q18" s="29">
        <v>3.7037037037037037</v>
      </c>
      <c r="R18" s="314">
        <v>0</v>
      </c>
      <c r="S18" s="314">
        <v>0</v>
      </c>
    </row>
    <row r="19" spans="1:19" ht="12.75" customHeight="1">
      <c r="A19" s="11"/>
      <c r="B19" s="7" t="s">
        <v>42</v>
      </c>
      <c r="C19" s="33"/>
      <c r="D19" s="34">
        <v>59.322033898305087</v>
      </c>
      <c r="E19" s="34">
        <v>47.916666666666664</v>
      </c>
      <c r="F19" s="34">
        <v>55.263157894736842</v>
      </c>
      <c r="G19" s="34">
        <v>40.350877192982459</v>
      </c>
      <c r="H19" s="34">
        <v>66.666666666666671</v>
      </c>
      <c r="I19" s="34">
        <v>14.754098360655737</v>
      </c>
      <c r="J19" s="35">
        <v>5.882352941176471</v>
      </c>
      <c r="K19" s="35">
        <v>57.89473684210526</v>
      </c>
      <c r="L19" s="35">
        <v>71.875</v>
      </c>
      <c r="M19" s="35">
        <v>48.214285714285715</v>
      </c>
      <c r="N19" s="35">
        <v>30</v>
      </c>
      <c r="O19" s="35">
        <v>41.509433962264154</v>
      </c>
      <c r="P19" s="35">
        <v>57.142857142857146</v>
      </c>
      <c r="Q19" s="35">
        <v>37.037037037037038</v>
      </c>
      <c r="R19" s="313">
        <v>62.962962962962962</v>
      </c>
      <c r="S19" s="313">
        <v>30.555555555555557</v>
      </c>
    </row>
    <row r="20" spans="1:19" ht="12.75" customHeight="1">
      <c r="A20" s="11"/>
      <c r="B20" s="8" t="s">
        <v>4</v>
      </c>
      <c r="C20" s="11"/>
      <c r="D20" s="29">
        <v>42.372881355932201</v>
      </c>
      <c r="E20" s="29">
        <v>14.583333333333334</v>
      </c>
      <c r="F20" s="29">
        <v>10.526315789473685</v>
      </c>
      <c r="G20" s="29">
        <v>0</v>
      </c>
      <c r="H20" s="29">
        <v>29.62962962962963</v>
      </c>
      <c r="I20" s="29">
        <v>3.278688524590164</v>
      </c>
      <c r="J20" s="30">
        <v>10.294117647058824</v>
      </c>
      <c r="K20" s="30">
        <v>24.561403508771932</v>
      </c>
      <c r="L20" s="30">
        <v>20.3125</v>
      </c>
      <c r="M20" s="29">
        <v>17.857142857142858</v>
      </c>
      <c r="N20" s="30">
        <v>10</v>
      </c>
      <c r="O20" s="29">
        <v>13.20754716981132</v>
      </c>
      <c r="P20" s="29">
        <v>12.5</v>
      </c>
      <c r="Q20" s="29">
        <v>11.111111111111111</v>
      </c>
      <c r="R20" s="29">
        <v>3.7037037037037037</v>
      </c>
      <c r="S20" s="29">
        <v>0</v>
      </c>
    </row>
    <row r="21" spans="1:19" ht="12.75" customHeight="1">
      <c r="A21" s="11"/>
      <c r="B21" s="14" t="s">
        <v>43</v>
      </c>
      <c r="C21" s="11"/>
      <c r="D21" s="29">
        <v>23.728813559322035</v>
      </c>
      <c r="E21" s="29">
        <v>31.25</v>
      </c>
      <c r="F21" s="29">
        <v>28.94736842105263</v>
      </c>
      <c r="G21" s="29">
        <v>35.087719298245617</v>
      </c>
      <c r="H21" s="29">
        <v>55.555555555555557</v>
      </c>
      <c r="I21" s="29">
        <v>63.934426229508198</v>
      </c>
      <c r="J21" s="30">
        <v>52.941176470588232</v>
      </c>
      <c r="K21" s="30">
        <v>59.649122807017541</v>
      </c>
      <c r="L21" s="30">
        <v>70.3125</v>
      </c>
      <c r="M21" s="29">
        <v>66.071428571428569</v>
      </c>
      <c r="N21" s="30">
        <v>72</v>
      </c>
      <c r="O21" s="29">
        <v>79.245283018867923</v>
      </c>
      <c r="P21" s="29">
        <v>80.357142857142861</v>
      </c>
      <c r="Q21" s="29">
        <v>85.18518518518519</v>
      </c>
      <c r="R21" s="29">
        <v>74.074074074074076</v>
      </c>
      <c r="S21" s="29">
        <v>69.444444444444443</v>
      </c>
    </row>
    <row r="22" spans="1:19" ht="12.75" customHeight="1">
      <c r="A22" s="11"/>
      <c r="B22" s="15" t="s">
        <v>65</v>
      </c>
      <c r="C22" s="33"/>
      <c r="D22" s="34">
        <v>55.932203389830505</v>
      </c>
      <c r="E22" s="34">
        <v>43.75</v>
      </c>
      <c r="F22" s="34">
        <v>34.210526315789473</v>
      </c>
      <c r="G22" s="34">
        <v>35.087719298245617</v>
      </c>
      <c r="H22" s="34">
        <v>66.666666666666671</v>
      </c>
      <c r="I22" s="34">
        <v>63.934426229508198</v>
      </c>
      <c r="J22" s="35">
        <v>57.352941176470587</v>
      </c>
      <c r="K22" s="35">
        <v>68.421052631578945</v>
      </c>
      <c r="L22" s="35">
        <v>71.875</v>
      </c>
      <c r="M22" s="34">
        <v>67.857142857142861</v>
      </c>
      <c r="N22" s="35">
        <v>74</v>
      </c>
      <c r="O22" s="34">
        <v>79.245283018867923</v>
      </c>
      <c r="P22" s="34">
        <v>83.928571428571431</v>
      </c>
      <c r="Q22" s="34">
        <v>85.18518518518519</v>
      </c>
      <c r="R22" s="34">
        <v>74.074074074074076</v>
      </c>
      <c r="S22" s="34">
        <v>69.444444444444443</v>
      </c>
    </row>
    <row r="23" spans="1:19" ht="12.75" customHeight="1">
      <c r="A23" s="11"/>
      <c r="B23" s="16" t="s">
        <v>44</v>
      </c>
      <c r="C23" s="11"/>
      <c r="D23" s="29">
        <v>23.728813559322035</v>
      </c>
      <c r="E23" s="29">
        <v>31.25</v>
      </c>
      <c r="F23" s="29">
        <v>28.94736842105263</v>
      </c>
      <c r="G23" s="29">
        <v>35.087719298245617</v>
      </c>
      <c r="H23" s="29">
        <v>55.555555555555557</v>
      </c>
      <c r="I23" s="29">
        <v>63.934426229508198</v>
      </c>
      <c r="J23" s="30">
        <v>45.588235294117645</v>
      </c>
      <c r="K23" s="30">
        <v>56.140350877192979</v>
      </c>
      <c r="L23" s="30">
        <v>62.5</v>
      </c>
      <c r="M23" s="29">
        <v>62.5</v>
      </c>
      <c r="N23" s="30">
        <v>68</v>
      </c>
      <c r="O23" s="29">
        <v>71.698113207547166</v>
      </c>
      <c r="P23" s="29">
        <v>78.571428571428569</v>
      </c>
      <c r="Q23" s="29">
        <v>81.481481481481481</v>
      </c>
      <c r="R23" s="29">
        <v>66.666666666666671</v>
      </c>
      <c r="S23" s="29">
        <v>66.666666666666671</v>
      </c>
    </row>
    <row r="24" spans="1:19" ht="12.75" customHeight="1">
      <c r="A24" s="11"/>
      <c r="B24" s="6" t="s">
        <v>150</v>
      </c>
      <c r="C24" s="11"/>
      <c r="D24" s="29">
        <v>100</v>
      </c>
      <c r="E24" s="29">
        <v>100</v>
      </c>
      <c r="F24" s="29">
        <v>100</v>
      </c>
      <c r="G24" s="29">
        <v>95</v>
      </c>
      <c r="H24" s="29">
        <v>90</v>
      </c>
      <c r="I24" s="29">
        <v>97.435897435897445</v>
      </c>
      <c r="J24" s="30">
        <v>64.516129032258064</v>
      </c>
      <c r="K24" s="30">
        <v>87.5</v>
      </c>
      <c r="L24" s="30">
        <v>62.5</v>
      </c>
      <c r="M24" s="29">
        <v>68.571428571428569</v>
      </c>
      <c r="N24" s="30">
        <v>64.705882352941174</v>
      </c>
      <c r="O24" s="29">
        <v>52.631578947368418</v>
      </c>
      <c r="P24" s="29">
        <v>46.511627906976742</v>
      </c>
      <c r="Q24" s="291"/>
      <c r="R24" s="291"/>
      <c r="S24" s="291"/>
    </row>
    <row r="25" spans="1:19" ht="12.75" customHeight="1">
      <c r="A25" s="11"/>
      <c r="B25" s="7" t="s">
        <v>151</v>
      </c>
      <c r="C25" s="33"/>
      <c r="D25" s="34">
        <v>0</v>
      </c>
      <c r="E25" s="34">
        <v>0</v>
      </c>
      <c r="F25" s="34">
        <v>0</v>
      </c>
      <c r="G25" s="34">
        <v>5</v>
      </c>
      <c r="H25" s="34">
        <v>13.333333333333334</v>
      </c>
      <c r="I25" s="34">
        <v>15.384615384615385</v>
      </c>
      <c r="J25" s="35">
        <v>41.935483870967744</v>
      </c>
      <c r="K25" s="35">
        <v>25</v>
      </c>
      <c r="L25" s="35">
        <v>42.5</v>
      </c>
      <c r="M25" s="34">
        <v>57.142857142857146</v>
      </c>
      <c r="N25" s="35">
        <v>52.941176470588232</v>
      </c>
      <c r="O25" s="34">
        <v>63.157894736842103</v>
      </c>
      <c r="P25" s="34">
        <v>72.093023255813947</v>
      </c>
      <c r="Q25" s="292"/>
      <c r="R25" s="292"/>
      <c r="S25" s="292"/>
    </row>
    <row r="26" spans="1:19" ht="12.75" customHeight="1">
      <c r="A26" s="11"/>
      <c r="B26" s="6" t="s">
        <v>47</v>
      </c>
      <c r="C26" s="11"/>
      <c r="D26" s="29">
        <v>1.6949152542372881</v>
      </c>
      <c r="E26" s="29">
        <v>0</v>
      </c>
      <c r="F26" s="29">
        <v>0</v>
      </c>
      <c r="G26" s="29">
        <v>0</v>
      </c>
      <c r="H26" s="29">
        <v>1.8518518518518519</v>
      </c>
      <c r="I26" s="29">
        <v>1.639344262295082</v>
      </c>
      <c r="J26" s="30">
        <v>0</v>
      </c>
      <c r="K26" s="30">
        <v>1.7543859649122806</v>
      </c>
      <c r="L26" s="30">
        <v>0</v>
      </c>
      <c r="M26" s="29">
        <v>0</v>
      </c>
      <c r="N26" s="30">
        <v>0</v>
      </c>
      <c r="O26" s="29">
        <v>0</v>
      </c>
      <c r="P26" s="29">
        <v>1.8</v>
      </c>
      <c r="Q26" s="29">
        <v>0</v>
      </c>
      <c r="R26" s="29">
        <v>0</v>
      </c>
      <c r="S26" s="29">
        <v>0</v>
      </c>
    </row>
    <row r="27" spans="1:19" ht="12.75" customHeight="1">
      <c r="A27" s="11"/>
      <c r="B27" s="60" t="s">
        <v>45</v>
      </c>
      <c r="C27" s="61"/>
      <c r="D27" s="62">
        <v>55.932203389830505</v>
      </c>
      <c r="E27" s="62">
        <v>43.75</v>
      </c>
      <c r="F27" s="62">
        <v>34.210526315789473</v>
      </c>
      <c r="G27" s="62">
        <v>35.087719298245617</v>
      </c>
      <c r="H27" s="62">
        <v>66.666666666666671</v>
      </c>
      <c r="I27" s="69">
        <v>65.573770491803273</v>
      </c>
      <c r="J27" s="69">
        <v>57.352941176470587</v>
      </c>
      <c r="K27" s="69">
        <v>70.175438596491233</v>
      </c>
      <c r="L27" s="69">
        <v>71.875</v>
      </c>
      <c r="M27" s="62">
        <v>67.857142857142861</v>
      </c>
      <c r="N27" s="69">
        <v>74</v>
      </c>
      <c r="O27" s="62">
        <v>79.245283018867923</v>
      </c>
      <c r="P27" s="62">
        <v>83.928571428571431</v>
      </c>
      <c r="Q27" s="62">
        <v>85.18518518518519</v>
      </c>
      <c r="R27" s="62">
        <v>74.074074074074076</v>
      </c>
      <c r="S27" s="62">
        <v>69.444444444444443</v>
      </c>
    </row>
    <row r="28" spans="1:19" ht="12.75" customHeight="1">
      <c r="A28" s="11"/>
      <c r="B28" s="15" t="s">
        <v>48</v>
      </c>
      <c r="C28" s="11"/>
      <c r="D28" s="29">
        <v>13.559322033898304</v>
      </c>
      <c r="E28" s="29">
        <v>4.166666666666667</v>
      </c>
      <c r="F28" s="29">
        <v>2.6315789473684212</v>
      </c>
      <c r="G28" s="29">
        <v>5.2631578947368425</v>
      </c>
      <c r="H28" s="29">
        <v>1.8518518518518519</v>
      </c>
      <c r="I28" s="29">
        <v>4.918032786885246</v>
      </c>
      <c r="J28" s="38">
        <v>4.4117647058823533</v>
      </c>
      <c r="K28" s="30">
        <v>8.7719298245614041</v>
      </c>
      <c r="L28" s="30">
        <v>9.375</v>
      </c>
      <c r="M28" s="29">
        <v>7.1428571428571432</v>
      </c>
      <c r="N28" s="30">
        <v>2</v>
      </c>
      <c r="O28" s="29">
        <v>9.433962264150944</v>
      </c>
      <c r="P28" s="29">
        <v>7.1428571428571432</v>
      </c>
      <c r="Q28" s="29">
        <v>0</v>
      </c>
      <c r="R28" s="29">
        <v>7.4074074074074074</v>
      </c>
      <c r="S28" s="29">
        <v>0</v>
      </c>
    </row>
    <row r="29" spans="1:19" ht="12.75" customHeight="1">
      <c r="A29" s="11"/>
      <c r="B29" s="17" t="s">
        <v>46</v>
      </c>
      <c r="C29" s="33"/>
      <c r="D29" s="34">
        <v>3.3898305084745761</v>
      </c>
      <c r="E29" s="34">
        <v>2.0833333333333335</v>
      </c>
      <c r="F29" s="34">
        <v>0</v>
      </c>
      <c r="G29" s="34">
        <v>8.7719298245614041</v>
      </c>
      <c r="H29" s="34">
        <v>5.5555555555555554</v>
      </c>
      <c r="I29" s="34">
        <v>9.8360655737704921</v>
      </c>
      <c r="J29" s="35">
        <v>4.4117647058823533</v>
      </c>
      <c r="K29" s="35">
        <v>5.2631578947368425</v>
      </c>
      <c r="L29" s="35">
        <v>10.9375</v>
      </c>
      <c r="M29" s="34">
        <v>12.5</v>
      </c>
      <c r="N29" s="35">
        <v>12</v>
      </c>
      <c r="O29" s="34">
        <v>20.754716981132077</v>
      </c>
      <c r="P29" s="34">
        <v>8.9285714285714288</v>
      </c>
      <c r="Q29" s="34">
        <v>11.111111111111111</v>
      </c>
      <c r="R29" s="34">
        <v>18.518518518518519</v>
      </c>
      <c r="S29" s="34">
        <v>5.5555555555555554</v>
      </c>
    </row>
    <row r="30" spans="1:19" ht="12.75" customHeight="1">
      <c r="A30" s="11"/>
      <c r="B30" s="6" t="s">
        <v>145</v>
      </c>
      <c r="C30" s="11"/>
      <c r="D30" s="29">
        <v>15.384615384615385</v>
      </c>
      <c r="E30" s="29">
        <v>4.4444444444444446</v>
      </c>
      <c r="F30" s="29">
        <v>11.428571428571429</v>
      </c>
      <c r="G30" s="29">
        <v>8.3333333333333339</v>
      </c>
      <c r="H30" s="29"/>
      <c r="I30" s="29">
        <v>5.5555555555555554</v>
      </c>
      <c r="J30" s="30">
        <v>3.225806451612903</v>
      </c>
      <c r="K30" s="30">
        <v>13.043478260869565</v>
      </c>
      <c r="L30" s="30">
        <v>7.4074074074074074</v>
      </c>
      <c r="M30" s="30">
        <v>13.20754716981132</v>
      </c>
      <c r="N30" s="30">
        <v>6.3829787234042552</v>
      </c>
      <c r="O30" s="30">
        <v>8.3333333333333339</v>
      </c>
      <c r="P30" s="30">
        <v>0</v>
      </c>
      <c r="Q30" s="30"/>
      <c r="R30" s="30"/>
      <c r="S30" s="30"/>
    </row>
    <row r="31" spans="1:19" ht="13.5">
      <c r="A31" s="11"/>
      <c r="B31" s="7" t="s">
        <v>146</v>
      </c>
      <c r="C31" s="33"/>
      <c r="D31" s="34">
        <v>0</v>
      </c>
      <c r="E31" s="34">
        <v>2.2222222222222223</v>
      </c>
      <c r="F31" s="34">
        <v>2.8571428571428572</v>
      </c>
      <c r="G31" s="34">
        <v>2.0833333333333335</v>
      </c>
      <c r="H31" s="34">
        <v>5.882352941176471</v>
      </c>
      <c r="I31" s="34">
        <v>3.7037037037037037</v>
      </c>
      <c r="J31" s="35">
        <v>1.6129032258064515</v>
      </c>
      <c r="K31" s="35">
        <v>2.1739130434782608</v>
      </c>
      <c r="L31" s="35">
        <v>1.8518518518518519</v>
      </c>
      <c r="M31" s="34">
        <v>0</v>
      </c>
      <c r="N31" s="35">
        <v>0</v>
      </c>
      <c r="O31" s="34">
        <v>8.3333333333333339</v>
      </c>
      <c r="P31" s="34">
        <v>0</v>
      </c>
      <c r="Q31" s="292">
        <v>7.6923076923076925</v>
      </c>
      <c r="R31" s="292">
        <v>0</v>
      </c>
      <c r="S31" s="292">
        <v>5.5555555555555554</v>
      </c>
    </row>
    <row r="32" spans="1:19" ht="13.5">
      <c r="A32" s="11"/>
      <c r="B32" s="187" t="s">
        <v>144</v>
      </c>
      <c r="C32" s="260"/>
      <c r="D32" s="130">
        <v>79.66101694915254</v>
      </c>
      <c r="E32" s="130">
        <v>58.333333333333336</v>
      </c>
      <c r="F32" s="130">
        <v>60.526315789473685</v>
      </c>
      <c r="G32" s="130">
        <v>71.929824561403507</v>
      </c>
      <c r="H32" s="130">
        <v>83.333333333333329</v>
      </c>
      <c r="I32" s="130">
        <v>86.885245901639351</v>
      </c>
      <c r="J32" s="131">
        <v>75</v>
      </c>
      <c r="K32" s="131">
        <v>85.964912280701753</v>
      </c>
      <c r="L32" s="131">
        <v>87.5</v>
      </c>
      <c r="M32" s="130">
        <v>60.714285714285715</v>
      </c>
      <c r="N32" s="131">
        <v>42</v>
      </c>
      <c r="O32" s="130">
        <v>50.943396226415096</v>
      </c>
      <c r="P32" s="130">
        <v>44.642857142857146</v>
      </c>
      <c r="Q32" s="130">
        <v>29.62962962962963</v>
      </c>
      <c r="R32" s="130">
        <v>74.074074074074076</v>
      </c>
      <c r="S32" s="130">
        <v>38.888888888888886</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ustomHeight="1"/>
    <row r="42" spans="1:19">
      <c r="N42" s="259"/>
    </row>
    <row r="43" spans="1:19">
      <c r="N43" s="259"/>
    </row>
    <row r="45" spans="1:19" ht="15" customHeight="1"/>
    <row r="47" spans="1:19" ht="15" customHeight="1"/>
    <row r="48" spans="1:19"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49"/>
  <sheetViews>
    <sheetView showGridLines="0" showRowColHeaders="0" workbookViewId="0">
      <selection activeCell="B33" sqref="B33:S35"/>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20">
      <c r="A1" s="43"/>
      <c r="B1" s="43"/>
      <c r="C1" s="43"/>
      <c r="D1" s="43"/>
      <c r="E1" s="43"/>
      <c r="F1" s="43"/>
      <c r="G1" s="43"/>
      <c r="H1" s="43"/>
      <c r="I1" s="43"/>
      <c r="J1" s="43"/>
      <c r="K1" s="43"/>
      <c r="L1" s="43"/>
      <c r="M1" s="43"/>
      <c r="N1" s="43"/>
      <c r="O1" s="43"/>
    </row>
    <row r="2" spans="1:20" ht="12.75" customHeight="1">
      <c r="A2" s="43"/>
      <c r="B2" s="425" t="s">
        <v>203</v>
      </c>
      <c r="C2" s="425"/>
      <c r="D2" s="425"/>
      <c r="E2" s="425"/>
      <c r="F2" s="425"/>
      <c r="G2" s="425"/>
      <c r="H2" s="425"/>
      <c r="I2" s="425"/>
      <c r="J2" s="425"/>
      <c r="K2" s="425"/>
      <c r="L2" s="425"/>
      <c r="M2" s="425"/>
      <c r="N2" s="425"/>
      <c r="O2" s="425"/>
      <c r="P2" s="425"/>
      <c r="Q2" s="425"/>
      <c r="R2" s="425"/>
      <c r="S2" s="425"/>
    </row>
    <row r="3" spans="1:20" ht="17.25" customHeight="1">
      <c r="A3" s="43"/>
      <c r="B3" s="425"/>
      <c r="C3" s="425"/>
      <c r="D3" s="425"/>
      <c r="E3" s="425"/>
      <c r="F3" s="425"/>
      <c r="G3" s="425"/>
      <c r="H3" s="425"/>
      <c r="I3" s="425"/>
      <c r="J3" s="425"/>
      <c r="K3" s="425"/>
      <c r="L3" s="425"/>
      <c r="M3" s="425"/>
      <c r="N3" s="425"/>
      <c r="O3" s="425"/>
      <c r="P3" s="425"/>
      <c r="Q3" s="425"/>
      <c r="R3" s="425"/>
      <c r="S3" s="425"/>
    </row>
    <row r="4" spans="1:20" ht="14.25" customHeight="1">
      <c r="A4" s="10"/>
      <c r="B4" s="110" t="s">
        <v>17</v>
      </c>
      <c r="C4" s="426" t="s">
        <v>68</v>
      </c>
      <c r="D4" s="426"/>
      <c r="E4" s="46"/>
      <c r="F4" s="46"/>
      <c r="G4" s="46"/>
      <c r="H4" s="46"/>
      <c r="I4" s="46"/>
      <c r="J4" s="46"/>
      <c r="K4" s="46"/>
      <c r="L4" s="46"/>
      <c r="M4" s="46"/>
      <c r="N4" s="46"/>
      <c r="O4" s="263"/>
      <c r="P4" s="107"/>
    </row>
    <row r="5" spans="1:20" ht="14.25" customHeight="1">
      <c r="A5" s="11"/>
      <c r="B5" s="21"/>
      <c r="C5" s="20"/>
      <c r="D5" s="428" t="s">
        <v>16</v>
      </c>
      <c r="E5" s="428"/>
      <c r="F5" s="428"/>
      <c r="G5" s="428"/>
      <c r="H5" s="428"/>
      <c r="I5" s="428"/>
      <c r="J5" s="428"/>
      <c r="K5" s="428"/>
      <c r="L5" s="428"/>
      <c r="M5" s="428"/>
      <c r="N5" s="428"/>
      <c r="O5" s="428"/>
      <c r="P5" s="428"/>
    </row>
    <row r="6" spans="1:20"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20" ht="12.75" customHeight="1">
      <c r="A7" s="18"/>
      <c r="B7" s="8" t="s">
        <v>9</v>
      </c>
      <c r="C7" s="26"/>
      <c r="D7" s="27">
        <v>40</v>
      </c>
      <c r="E7" s="27">
        <v>40</v>
      </c>
      <c r="F7" s="27">
        <v>30</v>
      </c>
      <c r="G7" s="27">
        <v>38</v>
      </c>
      <c r="H7" s="27">
        <v>33</v>
      </c>
      <c r="I7" s="66">
        <v>27</v>
      </c>
      <c r="J7" s="28">
        <v>33</v>
      </c>
      <c r="K7" s="28">
        <v>24</v>
      </c>
      <c r="L7" s="28">
        <v>32</v>
      </c>
      <c r="M7" s="28">
        <v>24</v>
      </c>
      <c r="N7" s="28">
        <v>33</v>
      </c>
      <c r="O7" s="28">
        <v>32</v>
      </c>
      <c r="P7" s="28">
        <v>21</v>
      </c>
      <c r="Q7" s="28">
        <v>40</v>
      </c>
      <c r="R7" s="28">
        <v>30</v>
      </c>
      <c r="S7" s="28">
        <v>36</v>
      </c>
    </row>
    <row r="8" spans="1:20" ht="12.75" customHeight="1">
      <c r="A8" s="18"/>
      <c r="B8" s="6" t="s">
        <v>15</v>
      </c>
      <c r="C8" s="11"/>
      <c r="D8" s="80"/>
      <c r="E8" s="80"/>
      <c r="F8" s="80"/>
      <c r="G8" s="80">
        <v>71.283859833420877</v>
      </c>
      <c r="H8" s="80">
        <v>61.387354205033759</v>
      </c>
      <c r="I8" s="80">
        <v>50.013892747985544</v>
      </c>
      <c r="J8" s="80">
        <v>60.709752193829679</v>
      </c>
      <c r="K8" s="81">
        <v>43.987463572881722</v>
      </c>
      <c r="L8" s="81">
        <v>58.378181154793396</v>
      </c>
      <c r="M8" s="81">
        <v>43.715846994535525</v>
      </c>
      <c r="N8" s="81">
        <v>60.050223823561524</v>
      </c>
      <c r="O8" s="81">
        <f>+O7*100000/Poblacs!J45</f>
        <v>58.333485243451157</v>
      </c>
      <c r="P8" s="81">
        <f>+P7*100000/Poblacs!K45</f>
        <v>38.442528420012081</v>
      </c>
      <c r="Q8" s="81">
        <f>+Q7*100000/Poblacs!L45</f>
        <v>72.972726443491752</v>
      </c>
      <c r="R8" s="81">
        <f>+R7*100000/Poblacs!M45</f>
        <v>54.706590320580617</v>
      </c>
      <c r="S8" s="81">
        <f>+S7*100000/Poblacs!N45</f>
        <v>65.937688884004615</v>
      </c>
      <c r="T8" s="31"/>
    </row>
    <row r="9" spans="1:20" ht="12.75" customHeight="1">
      <c r="A9" s="11"/>
      <c r="B9" s="6" t="s">
        <v>37</v>
      </c>
      <c r="C9" s="11"/>
      <c r="D9" s="86">
        <v>1.25</v>
      </c>
      <c r="E9" s="86">
        <v>1.2</v>
      </c>
      <c r="F9" s="86">
        <v>1.2666666666666666</v>
      </c>
      <c r="G9" s="86">
        <v>1.263157894736842</v>
      </c>
      <c r="H9" s="86">
        <v>1.4545454545454546</v>
      </c>
      <c r="I9" s="86">
        <v>1.2222222222222223</v>
      </c>
      <c r="J9" s="87">
        <v>1.4242424242424243</v>
      </c>
      <c r="K9" s="87">
        <v>1.375</v>
      </c>
      <c r="L9" s="87">
        <v>1.25</v>
      </c>
      <c r="M9" s="87">
        <v>1.3333333333333333</v>
      </c>
      <c r="N9" s="87">
        <v>1.3636363636363635</v>
      </c>
      <c r="O9" s="87">
        <v>1.375</v>
      </c>
      <c r="P9" s="87">
        <v>1.2380952380952381</v>
      </c>
      <c r="Q9" s="87">
        <v>1.5</v>
      </c>
      <c r="R9" s="87">
        <v>1.4</v>
      </c>
      <c r="S9" s="87">
        <v>1.5</v>
      </c>
    </row>
    <row r="10" spans="1:20">
      <c r="A10" s="11"/>
      <c r="B10" s="6" t="s">
        <v>2</v>
      </c>
      <c r="C10" s="11"/>
      <c r="D10" s="80">
        <v>70</v>
      </c>
      <c r="E10" s="80">
        <v>45</v>
      </c>
      <c r="F10" s="80">
        <v>73.333333333333329</v>
      </c>
      <c r="G10" s="80">
        <v>65.78947368421052</v>
      </c>
      <c r="H10" s="80">
        <v>69.696969696969703</v>
      </c>
      <c r="I10" s="80">
        <v>85.18518518518519</v>
      </c>
      <c r="J10" s="81">
        <v>81.818181818181813</v>
      </c>
      <c r="K10" s="81">
        <v>70.833333333333329</v>
      </c>
      <c r="L10" s="81">
        <v>71.875</v>
      </c>
      <c r="M10" s="81">
        <v>70.833333333333329</v>
      </c>
      <c r="N10" s="81">
        <v>69.696969696969703</v>
      </c>
      <c r="O10" s="81">
        <v>78.125</v>
      </c>
      <c r="P10" s="81">
        <v>52.38095238095238</v>
      </c>
      <c r="Q10" s="81">
        <v>50</v>
      </c>
      <c r="R10" s="81">
        <v>73.333333333333329</v>
      </c>
      <c r="S10" s="81">
        <v>77.777777777777771</v>
      </c>
    </row>
    <row r="11" spans="1:20" ht="12.75" customHeight="1">
      <c r="A11" s="11"/>
      <c r="B11" s="6" t="s">
        <v>5</v>
      </c>
      <c r="C11" s="58"/>
      <c r="D11" s="80">
        <v>75</v>
      </c>
      <c r="E11" s="80">
        <v>72.5</v>
      </c>
      <c r="F11" s="80">
        <v>70</v>
      </c>
      <c r="G11" s="80">
        <v>76.315789473684205</v>
      </c>
      <c r="H11" s="80">
        <v>75.757575757575751</v>
      </c>
      <c r="I11" s="80">
        <v>81.481481481481481</v>
      </c>
      <c r="J11" s="80">
        <v>81.818181818181813</v>
      </c>
      <c r="K11" s="80">
        <v>66.666666666666671</v>
      </c>
      <c r="L11" s="80">
        <v>62.5</v>
      </c>
      <c r="M11" s="80">
        <v>83.333333333333329</v>
      </c>
      <c r="N11" s="80">
        <v>72.727272727272734</v>
      </c>
      <c r="O11" s="80">
        <v>71.875</v>
      </c>
      <c r="P11" s="80">
        <v>66.666666666666671</v>
      </c>
      <c r="Q11" s="80">
        <v>65</v>
      </c>
      <c r="R11" s="80">
        <v>80</v>
      </c>
      <c r="S11" s="80">
        <v>77.777777777777771</v>
      </c>
    </row>
    <row r="12" spans="1:20" ht="12.75" customHeight="1">
      <c r="A12" s="58"/>
      <c r="B12" s="7" t="s">
        <v>8</v>
      </c>
      <c r="C12" s="33"/>
      <c r="D12" s="88">
        <v>67.775000000000006</v>
      </c>
      <c r="E12" s="34">
        <v>71.900000000000006</v>
      </c>
      <c r="F12" s="34">
        <v>73.599999999999994</v>
      </c>
      <c r="G12" s="34">
        <v>70.578947368421041</v>
      </c>
      <c r="H12" s="34">
        <v>70.212121212121218</v>
      </c>
      <c r="I12" s="34">
        <v>63.851851851851848</v>
      </c>
      <c r="J12" s="34">
        <v>66.606060606060581</v>
      </c>
      <c r="K12" s="35">
        <v>70</v>
      </c>
      <c r="L12" s="35">
        <v>70.96875</v>
      </c>
      <c r="M12" s="35">
        <v>67.583333333333343</v>
      </c>
      <c r="N12" s="35">
        <v>68.121212121212139</v>
      </c>
      <c r="O12" s="35">
        <v>67.59375</v>
      </c>
      <c r="P12" s="35">
        <v>68.61904761904762</v>
      </c>
      <c r="Q12" s="35">
        <v>67.000000000000014</v>
      </c>
      <c r="R12" s="35">
        <v>67.8</v>
      </c>
      <c r="S12" s="35">
        <v>65.333333333333329</v>
      </c>
    </row>
    <row r="13" spans="1:20" ht="12.75" customHeight="1">
      <c r="A13" s="11"/>
      <c r="B13" s="6" t="s">
        <v>1</v>
      </c>
      <c r="C13" s="11"/>
      <c r="D13" s="80">
        <v>15.55</v>
      </c>
      <c r="E13" s="80">
        <v>11.574999999999999</v>
      </c>
      <c r="F13" s="80">
        <v>10.066666666666666</v>
      </c>
      <c r="G13" s="80">
        <v>10.552631578947366</v>
      </c>
      <c r="H13" s="80">
        <v>10.787878787878785</v>
      </c>
      <c r="I13" s="80">
        <v>8.0740740740740744</v>
      </c>
      <c r="J13" s="81">
        <v>11</v>
      </c>
      <c r="K13" s="81">
        <v>8.75</v>
      </c>
      <c r="L13" s="81">
        <v>9.375</v>
      </c>
      <c r="M13" s="81">
        <v>7.958333333333333</v>
      </c>
      <c r="N13" s="81">
        <v>7.06</v>
      </c>
      <c r="O13" s="81">
        <v>7.34375</v>
      </c>
      <c r="P13" s="81">
        <v>9.1428571428571459</v>
      </c>
      <c r="Q13" s="81">
        <v>8.3999999999999986</v>
      </c>
      <c r="R13" s="81">
        <v>17.133333333333333</v>
      </c>
      <c r="S13" s="81">
        <v>7.8333333333333321</v>
      </c>
    </row>
    <row r="14" spans="1:20" ht="12.75" customHeight="1">
      <c r="A14" s="11"/>
      <c r="B14" s="6" t="s">
        <v>3</v>
      </c>
      <c r="C14" s="11"/>
      <c r="D14" s="34">
        <v>25</v>
      </c>
      <c r="E14" s="34">
        <v>20</v>
      </c>
      <c r="F14" s="34">
        <v>10</v>
      </c>
      <c r="G14" s="34">
        <v>7.8947368421052628</v>
      </c>
      <c r="H14" s="34">
        <v>21.212121212121211</v>
      </c>
      <c r="I14" s="34">
        <v>7.4074074074074074</v>
      </c>
      <c r="J14" s="35">
        <v>12.121212121212121</v>
      </c>
      <c r="K14" s="35">
        <v>25</v>
      </c>
      <c r="L14" s="35">
        <v>21.875</v>
      </c>
      <c r="M14" s="35">
        <v>12.5</v>
      </c>
      <c r="N14" s="35">
        <v>18.181818181818183</v>
      </c>
      <c r="O14" s="35">
        <v>15.625</v>
      </c>
      <c r="P14" s="35">
        <v>19.047619047619047</v>
      </c>
      <c r="Q14" s="35">
        <v>5</v>
      </c>
      <c r="R14" s="35">
        <v>13.333333333333334</v>
      </c>
      <c r="S14" s="35">
        <v>11.111111111111111</v>
      </c>
    </row>
    <row r="15" spans="1:20" ht="12.75" customHeight="1">
      <c r="A15" s="11"/>
      <c r="B15" s="8" t="s">
        <v>39</v>
      </c>
      <c r="C15" s="36"/>
      <c r="D15" s="89">
        <v>40</v>
      </c>
      <c r="E15" s="89">
        <v>40</v>
      </c>
      <c r="F15" s="89">
        <v>36.666666666666664</v>
      </c>
      <c r="G15" s="89">
        <v>50</v>
      </c>
      <c r="H15" s="89">
        <v>54.545454545454547</v>
      </c>
      <c r="I15" s="89">
        <v>55.555555555555557</v>
      </c>
      <c r="J15" s="89">
        <v>72.727272727272734</v>
      </c>
      <c r="K15" s="89">
        <v>58.333333333333336</v>
      </c>
      <c r="L15" s="89">
        <v>71.875</v>
      </c>
      <c r="M15" s="89">
        <v>79.166666666666671</v>
      </c>
      <c r="N15" s="89">
        <v>69.696969696969703</v>
      </c>
      <c r="O15" s="89">
        <v>75</v>
      </c>
      <c r="P15" s="89">
        <v>76.19047619047619</v>
      </c>
      <c r="Q15" s="89">
        <v>70</v>
      </c>
      <c r="R15" s="89">
        <v>80</v>
      </c>
      <c r="S15" s="89">
        <v>88.888888888888886</v>
      </c>
    </row>
    <row r="16" spans="1:20" ht="12.75" customHeight="1">
      <c r="A16" s="11"/>
      <c r="B16" s="6" t="s">
        <v>40</v>
      </c>
      <c r="C16" s="11"/>
      <c r="D16" s="80">
        <v>87.5</v>
      </c>
      <c r="E16" s="80">
        <v>85</v>
      </c>
      <c r="F16" s="80">
        <v>83.333333333333329</v>
      </c>
      <c r="G16" s="80">
        <v>84.21052631578948</v>
      </c>
      <c r="H16" s="80">
        <v>87.878787878787875</v>
      </c>
      <c r="I16" s="80">
        <v>88.888888888888886</v>
      </c>
      <c r="J16" s="81">
        <v>78.787878787878782</v>
      </c>
      <c r="K16" s="81">
        <v>79.166666666666671</v>
      </c>
      <c r="L16" s="81">
        <v>90.625</v>
      </c>
      <c r="M16" s="81">
        <v>83.333333333333329</v>
      </c>
      <c r="N16" s="81">
        <v>84.848484848484844</v>
      </c>
      <c r="O16" s="81">
        <v>87.5</v>
      </c>
      <c r="P16" s="81">
        <v>95.238095238095241</v>
      </c>
      <c r="Q16" s="81">
        <v>85</v>
      </c>
      <c r="R16" s="312">
        <v>26.666666666666668</v>
      </c>
      <c r="S16" s="312">
        <v>38.888888888888886</v>
      </c>
    </row>
    <row r="17" spans="1:19" ht="12.75" customHeight="1">
      <c r="A17" s="11"/>
      <c r="B17" s="6" t="s">
        <v>7</v>
      </c>
      <c r="C17" s="11"/>
      <c r="D17" s="29">
        <v>0</v>
      </c>
      <c r="E17" s="29">
        <v>0</v>
      </c>
      <c r="F17" s="29">
        <v>0</v>
      </c>
      <c r="G17" s="29">
        <v>0</v>
      </c>
      <c r="H17" s="29">
        <v>0</v>
      </c>
      <c r="I17" s="29">
        <v>0</v>
      </c>
      <c r="J17" s="30">
        <v>0</v>
      </c>
      <c r="K17" s="30">
        <v>0</v>
      </c>
      <c r="L17" s="30">
        <v>0</v>
      </c>
      <c r="M17" s="30">
        <v>0</v>
      </c>
      <c r="N17" s="30">
        <v>0</v>
      </c>
      <c r="O17" s="30">
        <v>0</v>
      </c>
      <c r="P17" s="30">
        <v>0</v>
      </c>
      <c r="Q17" s="30">
        <v>0</v>
      </c>
      <c r="R17" s="314">
        <v>0</v>
      </c>
      <c r="S17" s="314">
        <v>0</v>
      </c>
    </row>
    <row r="18" spans="1:19" ht="12.75" customHeight="1">
      <c r="A18" s="11"/>
      <c r="B18" s="6" t="s">
        <v>41</v>
      </c>
      <c r="C18" s="11"/>
      <c r="D18" s="29">
        <v>0</v>
      </c>
      <c r="E18" s="29">
        <v>0</v>
      </c>
      <c r="F18" s="29">
        <v>0</v>
      </c>
      <c r="G18" s="29">
        <v>0</v>
      </c>
      <c r="H18" s="30">
        <v>9.0909090909090917</v>
      </c>
      <c r="I18" s="30">
        <v>0</v>
      </c>
      <c r="J18" s="30">
        <v>0</v>
      </c>
      <c r="K18" s="30">
        <v>0</v>
      </c>
      <c r="L18" s="30">
        <v>3.125</v>
      </c>
      <c r="M18" s="29">
        <v>0</v>
      </c>
      <c r="N18" s="29">
        <v>0</v>
      </c>
      <c r="O18" s="29">
        <v>0</v>
      </c>
      <c r="P18" s="29">
        <v>0</v>
      </c>
      <c r="Q18" s="29">
        <v>5</v>
      </c>
      <c r="R18" s="314">
        <v>0</v>
      </c>
      <c r="S18" s="314">
        <v>5.5555555555555554</v>
      </c>
    </row>
    <row r="19" spans="1:19" ht="12.75" customHeight="1">
      <c r="A19" s="11"/>
      <c r="B19" s="7" t="s">
        <v>42</v>
      </c>
      <c r="C19" s="33"/>
      <c r="D19" s="34">
        <v>42.5</v>
      </c>
      <c r="E19" s="34">
        <v>50</v>
      </c>
      <c r="F19" s="34">
        <v>50</v>
      </c>
      <c r="G19" s="34">
        <v>44.736842105263158</v>
      </c>
      <c r="H19" s="34">
        <v>66.666666666666671</v>
      </c>
      <c r="I19" s="34">
        <v>59.25925925925926</v>
      </c>
      <c r="J19" s="35">
        <v>54.545454545454547</v>
      </c>
      <c r="K19" s="35">
        <v>75</v>
      </c>
      <c r="L19" s="35">
        <v>62.5</v>
      </c>
      <c r="M19" s="35">
        <v>54.166666666666664</v>
      </c>
      <c r="N19" s="35">
        <v>39.393939393939391</v>
      </c>
      <c r="O19" s="35">
        <v>40.625</v>
      </c>
      <c r="P19" s="35">
        <v>61.904761904761905</v>
      </c>
      <c r="Q19" s="35">
        <v>40</v>
      </c>
      <c r="R19" s="313">
        <v>6.666666666666667</v>
      </c>
      <c r="S19" s="313">
        <v>0</v>
      </c>
    </row>
    <row r="20" spans="1:19" ht="12.75" customHeight="1">
      <c r="A20" s="11"/>
      <c r="B20" s="8" t="s">
        <v>4</v>
      </c>
      <c r="C20" s="11"/>
      <c r="D20" s="29">
        <v>20</v>
      </c>
      <c r="E20" s="29">
        <v>17.5</v>
      </c>
      <c r="F20" s="29">
        <v>3.3333333333333335</v>
      </c>
      <c r="G20" s="29">
        <v>5.2631578947368425</v>
      </c>
      <c r="H20" s="29">
        <v>9.0909090909090917</v>
      </c>
      <c r="I20" s="29">
        <v>3.7037037037037037</v>
      </c>
      <c r="J20" s="30">
        <v>9.0909090909090917</v>
      </c>
      <c r="K20" s="30">
        <v>4.166666666666667</v>
      </c>
      <c r="L20" s="30">
        <v>6.25</v>
      </c>
      <c r="M20" s="29">
        <v>0</v>
      </c>
      <c r="N20" s="29">
        <v>12.121212121212121</v>
      </c>
      <c r="O20" s="29">
        <v>9.6999999999999993</v>
      </c>
      <c r="P20" s="29">
        <v>9.5238095238095237</v>
      </c>
      <c r="Q20" s="29">
        <v>5</v>
      </c>
      <c r="R20" s="29">
        <v>0</v>
      </c>
      <c r="S20" s="29">
        <v>0</v>
      </c>
    </row>
    <row r="21" spans="1:19" ht="12.75" customHeight="1">
      <c r="A21" s="11"/>
      <c r="B21" s="14" t="s">
        <v>43</v>
      </c>
      <c r="C21" s="11"/>
      <c r="D21" s="29">
        <v>30</v>
      </c>
      <c r="E21" s="29">
        <v>22.5</v>
      </c>
      <c r="F21" s="29">
        <v>26.666666666666668</v>
      </c>
      <c r="G21" s="29">
        <v>34.210526315789473</v>
      </c>
      <c r="H21" s="29">
        <v>48.484848484848484</v>
      </c>
      <c r="I21" s="29">
        <v>44.444444444444443</v>
      </c>
      <c r="J21" s="30">
        <v>66.666666666666671</v>
      </c>
      <c r="K21" s="30">
        <v>54.166666666666664</v>
      </c>
      <c r="L21" s="30">
        <v>59.375</v>
      </c>
      <c r="M21" s="29">
        <v>66.666666666666671</v>
      </c>
      <c r="N21" s="29">
        <v>66.666666666666671</v>
      </c>
      <c r="O21" s="29">
        <v>65.625</v>
      </c>
      <c r="P21" s="29">
        <v>66.666666666666671</v>
      </c>
      <c r="Q21" s="29">
        <v>70</v>
      </c>
      <c r="R21" s="29">
        <v>80</v>
      </c>
      <c r="S21" s="29">
        <v>72.222222222222229</v>
      </c>
    </row>
    <row r="22" spans="1:19" ht="12.75" customHeight="1">
      <c r="A22" s="11"/>
      <c r="B22" s="15" t="s">
        <v>65</v>
      </c>
      <c r="C22" s="33"/>
      <c r="D22" s="34">
        <v>47.5</v>
      </c>
      <c r="E22" s="34">
        <v>40</v>
      </c>
      <c r="F22" s="34">
        <v>26.666666666666668</v>
      </c>
      <c r="G22" s="34">
        <v>36.842105263157897</v>
      </c>
      <c r="H22" s="34">
        <v>57.575757575757578</v>
      </c>
      <c r="I22" s="34">
        <v>48.148148148148145</v>
      </c>
      <c r="J22" s="35">
        <v>66.666666666666671</v>
      </c>
      <c r="K22" s="35">
        <v>58.333333333333336</v>
      </c>
      <c r="L22" s="35">
        <v>59.375</v>
      </c>
      <c r="M22" s="34">
        <v>66.666666666666671</v>
      </c>
      <c r="N22" s="34">
        <v>66.666666666666671</v>
      </c>
      <c r="O22" s="34">
        <v>68.75</v>
      </c>
      <c r="P22" s="34">
        <v>66.666666666666671</v>
      </c>
      <c r="Q22" s="34">
        <v>70</v>
      </c>
      <c r="R22" s="34">
        <v>80</v>
      </c>
      <c r="S22" s="34">
        <v>72.222222222222229</v>
      </c>
    </row>
    <row r="23" spans="1:19" ht="12.75" customHeight="1">
      <c r="A23" s="11"/>
      <c r="B23" s="16" t="s">
        <v>44</v>
      </c>
      <c r="C23" s="11"/>
      <c r="D23" s="29">
        <v>30</v>
      </c>
      <c r="E23" s="29">
        <v>22.5</v>
      </c>
      <c r="F23" s="29">
        <v>26.666666666666668</v>
      </c>
      <c r="G23" s="29">
        <v>34.210526315789473</v>
      </c>
      <c r="H23" s="29">
        <v>48.484848484848484</v>
      </c>
      <c r="I23" s="29">
        <v>44.444444444444443</v>
      </c>
      <c r="J23" s="30">
        <v>63.636363636363633</v>
      </c>
      <c r="K23" s="30">
        <v>54.166666666666664</v>
      </c>
      <c r="L23" s="30">
        <v>53.125</v>
      </c>
      <c r="M23" s="29">
        <v>66.666666666666671</v>
      </c>
      <c r="N23" s="29">
        <v>66.666666666666671</v>
      </c>
      <c r="O23" s="29">
        <v>65.625</v>
      </c>
      <c r="P23" s="29">
        <v>61.904761904761905</v>
      </c>
      <c r="Q23" s="29">
        <v>70</v>
      </c>
      <c r="R23" s="29">
        <v>73.333333333333329</v>
      </c>
      <c r="S23" s="29">
        <v>72.222222222222229</v>
      </c>
    </row>
    <row r="24" spans="1:19" ht="12.75" customHeight="1">
      <c r="A24" s="11"/>
      <c r="B24" s="6" t="s">
        <v>150</v>
      </c>
      <c r="C24" s="11"/>
      <c r="D24" s="29">
        <v>100</v>
      </c>
      <c r="E24" s="29">
        <v>100</v>
      </c>
      <c r="F24" s="29">
        <v>100</v>
      </c>
      <c r="G24" s="29">
        <v>100</v>
      </c>
      <c r="H24" s="29">
        <v>93.75</v>
      </c>
      <c r="I24" s="29">
        <v>83.333333333333343</v>
      </c>
      <c r="J24" s="30">
        <v>80.952380952380963</v>
      </c>
      <c r="K24" s="30">
        <v>76.92307692307692</v>
      </c>
      <c r="L24" s="30">
        <v>88.235294117647058</v>
      </c>
      <c r="M24" s="29">
        <v>56.25</v>
      </c>
      <c r="N24" s="29">
        <v>59.090909090909079</v>
      </c>
      <c r="O24" s="29">
        <v>50</v>
      </c>
      <c r="P24" s="29">
        <v>53.333333333333336</v>
      </c>
      <c r="Q24" s="291"/>
      <c r="R24" s="291"/>
      <c r="S24" s="291"/>
    </row>
    <row r="25" spans="1:19" ht="12.75" customHeight="1">
      <c r="A25" s="11"/>
      <c r="B25" s="7" t="s">
        <v>151</v>
      </c>
      <c r="C25" s="33"/>
      <c r="D25" s="34">
        <v>0</v>
      </c>
      <c r="E25" s="34">
        <v>0</v>
      </c>
      <c r="F25" s="34">
        <v>0</v>
      </c>
      <c r="G25" s="34">
        <v>0</v>
      </c>
      <c r="H25" s="34">
        <v>6.25</v>
      </c>
      <c r="I25" s="34">
        <v>58.333333333333336</v>
      </c>
      <c r="J25" s="35">
        <v>28.571428571428573</v>
      </c>
      <c r="K25" s="35">
        <v>23.076923076923077</v>
      </c>
      <c r="L25" s="35">
        <v>35.294117647058826</v>
      </c>
      <c r="M25" s="34">
        <v>56.25</v>
      </c>
      <c r="N25" s="34">
        <v>68.181818181818173</v>
      </c>
      <c r="O25" s="34">
        <v>60</v>
      </c>
      <c r="P25" s="34">
        <v>66.666666666666671</v>
      </c>
      <c r="Q25" s="292"/>
      <c r="R25" s="292"/>
      <c r="S25" s="292"/>
    </row>
    <row r="26" spans="1:19" ht="12.75" customHeight="1">
      <c r="A26" s="11"/>
      <c r="B26" s="6" t="s">
        <v>47</v>
      </c>
      <c r="C26" s="11"/>
      <c r="D26" s="29">
        <v>5</v>
      </c>
      <c r="E26" s="29">
        <v>7.5</v>
      </c>
      <c r="F26" s="29">
        <v>3.3333333333333335</v>
      </c>
      <c r="G26" s="29">
        <v>0</v>
      </c>
      <c r="H26" s="29">
        <v>0</v>
      </c>
      <c r="I26" s="29">
        <v>0</v>
      </c>
      <c r="J26" s="30">
        <v>0</v>
      </c>
      <c r="K26" s="30">
        <v>0</v>
      </c>
      <c r="L26" s="30">
        <v>6.25</v>
      </c>
      <c r="M26" s="29">
        <v>0</v>
      </c>
      <c r="N26" s="29">
        <v>0</v>
      </c>
      <c r="O26" s="29">
        <v>0</v>
      </c>
      <c r="P26" s="29">
        <v>0</v>
      </c>
      <c r="Q26" s="29">
        <v>5</v>
      </c>
      <c r="R26" s="29">
        <v>0</v>
      </c>
      <c r="S26" s="29">
        <v>0</v>
      </c>
    </row>
    <row r="27" spans="1:19" ht="12.75" customHeight="1">
      <c r="A27" s="11"/>
      <c r="B27" s="60" t="s">
        <v>45</v>
      </c>
      <c r="C27" s="61"/>
      <c r="D27" s="62">
        <v>50</v>
      </c>
      <c r="E27" s="62">
        <v>45</v>
      </c>
      <c r="F27" s="62">
        <v>30</v>
      </c>
      <c r="G27" s="62">
        <v>36.842105263157897</v>
      </c>
      <c r="H27" s="62">
        <v>57.575757575757578</v>
      </c>
      <c r="I27" s="69">
        <v>48.148148148148145</v>
      </c>
      <c r="J27" s="69">
        <v>66.666666666666671</v>
      </c>
      <c r="K27" s="69">
        <v>58.333333333333336</v>
      </c>
      <c r="L27" s="69">
        <v>65.625</v>
      </c>
      <c r="M27" s="62">
        <v>66.666666666666671</v>
      </c>
      <c r="N27" s="62">
        <v>66.666666666666671</v>
      </c>
      <c r="O27" s="62">
        <v>68.75</v>
      </c>
      <c r="P27" s="62">
        <v>66.666666666666671</v>
      </c>
      <c r="Q27" s="62">
        <v>75</v>
      </c>
      <c r="R27" s="62">
        <v>80</v>
      </c>
      <c r="S27" s="62">
        <v>72.222222222222229</v>
      </c>
    </row>
    <row r="28" spans="1:19" ht="12.75" customHeight="1">
      <c r="A28" s="11"/>
      <c r="B28" s="15" t="s">
        <v>48</v>
      </c>
      <c r="C28" s="11"/>
      <c r="D28" s="29">
        <v>2.5</v>
      </c>
      <c r="E28" s="29">
        <v>0</v>
      </c>
      <c r="F28" s="29">
        <v>10</v>
      </c>
      <c r="G28" s="29">
        <v>0</v>
      </c>
      <c r="H28" s="29">
        <v>9.0909090909090917</v>
      </c>
      <c r="I28" s="29">
        <v>0</v>
      </c>
      <c r="J28" s="38">
        <v>6.0606060606060606</v>
      </c>
      <c r="K28" s="30">
        <v>4.166666666666667</v>
      </c>
      <c r="L28" s="30">
        <v>0</v>
      </c>
      <c r="M28" s="29">
        <v>4.166666666666667</v>
      </c>
      <c r="N28" s="29">
        <v>3.0303030303030303</v>
      </c>
      <c r="O28" s="29">
        <v>3.2</v>
      </c>
      <c r="P28" s="29">
        <v>4.7619047619047619</v>
      </c>
      <c r="Q28" s="29">
        <v>5</v>
      </c>
      <c r="R28" s="29">
        <v>0</v>
      </c>
      <c r="S28" s="29">
        <v>5.5555555555555554</v>
      </c>
    </row>
    <row r="29" spans="1:19" ht="12.75" customHeight="1">
      <c r="A29" s="11"/>
      <c r="B29" s="17" t="s">
        <v>46</v>
      </c>
      <c r="C29" s="33"/>
      <c r="D29" s="34">
        <v>20</v>
      </c>
      <c r="E29" s="34">
        <v>15</v>
      </c>
      <c r="F29" s="34">
        <v>6.666666666666667</v>
      </c>
      <c r="G29" s="34">
        <v>2.6315789473684212</v>
      </c>
      <c r="H29" s="34">
        <v>15.151515151515152</v>
      </c>
      <c r="I29" s="34">
        <v>3.7037037037037037</v>
      </c>
      <c r="J29" s="35">
        <v>15.151515151515152</v>
      </c>
      <c r="K29" s="35">
        <v>4.166666666666667</v>
      </c>
      <c r="L29" s="35">
        <v>6.25</v>
      </c>
      <c r="M29" s="34">
        <v>8.3333333333333339</v>
      </c>
      <c r="N29" s="34">
        <v>12.121212121212121</v>
      </c>
      <c r="O29" s="34">
        <v>12.5</v>
      </c>
      <c r="P29" s="34">
        <v>4.7619047619047619</v>
      </c>
      <c r="Q29" s="34">
        <v>15</v>
      </c>
      <c r="R29" s="34">
        <v>20</v>
      </c>
      <c r="S29" s="34">
        <v>16.666666666666668</v>
      </c>
    </row>
    <row r="30" spans="1:19" ht="12.75" customHeight="1">
      <c r="A30" s="11"/>
      <c r="B30" s="6" t="s">
        <v>145</v>
      </c>
      <c r="C30" s="11"/>
      <c r="D30" s="29">
        <v>16.666666666666668</v>
      </c>
      <c r="E30" s="29">
        <v>6.25</v>
      </c>
      <c r="F30" s="29">
        <v>3.7037037037037037</v>
      </c>
      <c r="G30" s="29">
        <v>8.5714285714285712</v>
      </c>
      <c r="H30" s="29">
        <v>7.6923076923076925</v>
      </c>
      <c r="I30" s="29">
        <v>0</v>
      </c>
      <c r="J30" s="30">
        <v>3.4482758620689653</v>
      </c>
      <c r="K30" s="29">
        <v>0</v>
      </c>
      <c r="L30" s="30">
        <v>8</v>
      </c>
      <c r="M30" s="30">
        <v>4.7619047619047619</v>
      </c>
      <c r="N30" s="29">
        <v>0</v>
      </c>
      <c r="O30" s="29">
        <v>3.7037037037037037</v>
      </c>
      <c r="P30" s="29">
        <v>0</v>
      </c>
      <c r="Q30" s="30">
        <v>10.526315789473685</v>
      </c>
      <c r="R30" s="30">
        <v>15.384615384615385</v>
      </c>
      <c r="S30" s="30">
        <v>0</v>
      </c>
    </row>
    <row r="31" spans="1:19" ht="13.5">
      <c r="A31" s="11"/>
      <c r="B31" s="7" t="s">
        <v>146</v>
      </c>
      <c r="C31" s="33"/>
      <c r="D31" s="34">
        <v>0</v>
      </c>
      <c r="E31" s="34">
        <v>0</v>
      </c>
      <c r="F31" s="34">
        <v>3.7037037037037037</v>
      </c>
      <c r="G31" s="34">
        <v>2.8571428571428572</v>
      </c>
      <c r="H31" s="34">
        <v>7.6923076923076925</v>
      </c>
      <c r="I31" s="34">
        <v>0</v>
      </c>
      <c r="J31" s="35">
        <v>3.4482758620689653</v>
      </c>
      <c r="K31" s="34">
        <v>0</v>
      </c>
      <c r="L31" s="35">
        <v>4</v>
      </c>
      <c r="M31" s="34">
        <v>0</v>
      </c>
      <c r="N31" s="34">
        <v>0</v>
      </c>
      <c r="O31" s="34">
        <v>3.8</v>
      </c>
      <c r="P31" s="34">
        <v>0</v>
      </c>
      <c r="Q31" s="292"/>
      <c r="R31" s="292"/>
      <c r="S31" s="292"/>
    </row>
    <row r="32" spans="1:19" ht="13.5">
      <c r="A32" s="11"/>
      <c r="B32" s="187" t="s">
        <v>144</v>
      </c>
      <c r="C32" s="260"/>
      <c r="D32" s="130">
        <v>32.5</v>
      </c>
      <c r="E32" s="130">
        <v>30</v>
      </c>
      <c r="F32" s="130">
        <v>26.666666666666668</v>
      </c>
      <c r="G32" s="130">
        <v>42.10526315789474</v>
      </c>
      <c r="H32" s="130">
        <v>51.515151515151516</v>
      </c>
      <c r="I32" s="130">
        <v>51.851851851851855</v>
      </c>
      <c r="J32" s="131">
        <v>84.848484848484844</v>
      </c>
      <c r="K32" s="131">
        <v>62.5</v>
      </c>
      <c r="L32" s="131">
        <v>71.875</v>
      </c>
      <c r="M32" s="130">
        <v>66.666666666666671</v>
      </c>
      <c r="N32" s="130">
        <v>66.666666666666671</v>
      </c>
      <c r="O32" s="130">
        <v>65.625</v>
      </c>
      <c r="P32" s="130">
        <v>71.428571428571431</v>
      </c>
      <c r="Q32" s="130">
        <v>75</v>
      </c>
      <c r="R32" s="130">
        <v>73.333333333333329</v>
      </c>
      <c r="S32" s="130">
        <v>88.888888888888886</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ustomHeight="1"/>
    <row r="37" spans="1:19" ht="15" customHeight="1"/>
    <row r="41" spans="1:19" ht="15" customHeight="1"/>
    <row r="44" spans="1:19">
      <c r="N44" s="259"/>
    </row>
    <row r="45" spans="1:19">
      <c r="N45" s="259"/>
    </row>
    <row r="47" spans="1:19" ht="15" customHeight="1"/>
    <row r="49"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51"/>
  <sheetViews>
    <sheetView showGridLines="0" showRowColHeaders="0" workbookViewId="0">
      <pane ySplit="6" topLeftCell="A7" activePane="bottomLeft" state="frozen"/>
      <selection activeCell="L48" sqref="L48"/>
      <selection pane="bottomLeft" activeCell="C4" sqref="C4:D4"/>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19" s="93" customFormat="1">
      <c r="A1" s="10"/>
      <c r="B1" s="10"/>
      <c r="C1" s="10"/>
      <c r="D1" s="10"/>
      <c r="E1" s="10"/>
      <c r="F1" s="10"/>
      <c r="G1" s="10"/>
      <c r="H1" s="10"/>
      <c r="I1" s="10"/>
      <c r="J1" s="10"/>
      <c r="K1" s="10"/>
      <c r="L1" s="10"/>
      <c r="M1" s="10"/>
      <c r="N1" s="10"/>
      <c r="O1" s="10"/>
    </row>
    <row r="2" spans="1:19" s="74" customFormat="1" ht="12.75" customHeight="1">
      <c r="A2" s="10"/>
      <c r="B2" s="425" t="s">
        <v>204</v>
      </c>
      <c r="C2" s="425"/>
      <c r="D2" s="425"/>
      <c r="E2" s="425"/>
      <c r="F2" s="425"/>
      <c r="G2" s="425"/>
      <c r="H2" s="425"/>
      <c r="I2" s="425"/>
      <c r="J2" s="425"/>
      <c r="K2" s="425"/>
      <c r="L2" s="425"/>
      <c r="M2" s="425"/>
      <c r="N2" s="425"/>
      <c r="O2" s="425"/>
      <c r="P2" s="425"/>
      <c r="Q2" s="425"/>
      <c r="R2" s="425"/>
      <c r="S2" s="425"/>
    </row>
    <row r="3" spans="1:19" s="74" customFormat="1" ht="17.25" customHeight="1">
      <c r="A3" s="18"/>
      <c r="B3" s="425"/>
      <c r="C3" s="425"/>
      <c r="D3" s="425"/>
      <c r="E3" s="425"/>
      <c r="F3" s="425"/>
      <c r="G3" s="425"/>
      <c r="H3" s="425"/>
      <c r="I3" s="425"/>
      <c r="J3" s="425"/>
      <c r="K3" s="425"/>
      <c r="L3" s="425"/>
      <c r="M3" s="425"/>
      <c r="N3" s="425"/>
      <c r="O3" s="425"/>
      <c r="P3" s="425"/>
      <c r="Q3" s="425"/>
      <c r="R3" s="425"/>
      <c r="S3" s="425"/>
    </row>
    <row r="4" spans="1:19" ht="14.25" customHeight="1">
      <c r="A4" s="43"/>
      <c r="B4" s="110" t="s">
        <v>17</v>
      </c>
      <c r="C4" s="426" t="s">
        <v>68</v>
      </c>
      <c r="D4" s="426"/>
      <c r="E4" s="46"/>
      <c r="F4" s="46"/>
      <c r="G4" s="46"/>
      <c r="H4" s="46"/>
      <c r="I4" s="46"/>
      <c r="J4" s="46"/>
      <c r="K4" s="46"/>
      <c r="L4" s="46"/>
      <c r="M4" s="46"/>
      <c r="N4" s="46"/>
      <c r="O4" s="46"/>
    </row>
    <row r="5" spans="1:19" ht="14.25" customHeight="1">
      <c r="A5" s="43"/>
      <c r="B5" s="49"/>
      <c r="C5" s="46"/>
      <c r="D5" s="428" t="s">
        <v>183</v>
      </c>
      <c r="E5" s="428"/>
      <c r="F5" s="428"/>
      <c r="G5" s="428"/>
      <c r="H5" s="428"/>
      <c r="I5" s="428"/>
      <c r="J5" s="428"/>
      <c r="K5" s="428"/>
      <c r="L5" s="428"/>
      <c r="M5" s="428"/>
      <c r="N5" s="428"/>
      <c r="O5" s="428"/>
      <c r="P5" s="428"/>
    </row>
    <row r="6" spans="1:19"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19" ht="12.75" customHeight="1">
      <c r="A7" s="43"/>
      <c r="B7" s="8" t="s">
        <v>9</v>
      </c>
      <c r="C7" s="50"/>
      <c r="D7" s="83">
        <v>330</v>
      </c>
      <c r="E7" s="83">
        <v>287</v>
      </c>
      <c r="F7" s="83">
        <v>274</v>
      </c>
      <c r="G7" s="83">
        <v>244</v>
      </c>
      <c r="H7" s="83">
        <v>270</v>
      </c>
      <c r="I7" s="83">
        <v>239</v>
      </c>
      <c r="J7" s="84">
        <v>252</v>
      </c>
      <c r="K7" s="84">
        <v>193</v>
      </c>
      <c r="L7" s="84">
        <v>211</v>
      </c>
      <c r="M7" s="84">
        <v>193</v>
      </c>
      <c r="N7" s="84">
        <v>172</v>
      </c>
      <c r="O7" s="84">
        <v>193</v>
      </c>
      <c r="P7" s="84">
        <v>208</v>
      </c>
      <c r="Q7" s="84">
        <v>182</v>
      </c>
      <c r="R7" s="84">
        <v>200</v>
      </c>
      <c r="S7" s="84">
        <v>190</v>
      </c>
    </row>
    <row r="8" spans="1:19" ht="12.75" customHeight="1">
      <c r="A8" s="43"/>
      <c r="B8" s="6" t="s">
        <v>97</v>
      </c>
      <c r="C8" s="54"/>
      <c r="D8" s="133">
        <f>+D7/'01'!D7</f>
        <v>1.9411764705882353</v>
      </c>
      <c r="E8" s="133">
        <f>+E7/'01'!E7</f>
        <v>2.0211267605633805</v>
      </c>
      <c r="F8" s="133">
        <f>+F7/'01'!F7</f>
        <v>1.8513513513513513</v>
      </c>
      <c r="G8" s="133">
        <f>+G7/'01'!G7</f>
        <v>1.7428571428571429</v>
      </c>
      <c r="H8" s="133">
        <f>+H7/'01'!H7</f>
        <v>1.5083798882681565</v>
      </c>
      <c r="I8" s="133">
        <f>+I7/'01'!I7</f>
        <v>1.5320512820512822</v>
      </c>
      <c r="J8" s="133">
        <f>+J7/'01'!J7</f>
        <v>1.5</v>
      </c>
      <c r="K8" s="133">
        <f>+K7/'01'!K7</f>
        <v>1.4961240310077519</v>
      </c>
      <c r="L8" s="133">
        <f>+L7/'01'!L7</f>
        <v>1.4161073825503356</v>
      </c>
      <c r="M8" s="133">
        <f>+M7/'01'!M7</f>
        <v>1.4961240310077519</v>
      </c>
      <c r="N8" s="133">
        <f>+N7/'01'!N7</f>
        <v>1.638095238095238</v>
      </c>
      <c r="O8" s="133">
        <f>+O7/'01'!O7</f>
        <v>1.321917808219178</v>
      </c>
      <c r="P8" s="133">
        <f>+P7/'01'!P7</f>
        <v>1.3164556962025316</v>
      </c>
      <c r="Q8" s="133">
        <f>+Q7/'01'!Q7</f>
        <v>1.318840579710145</v>
      </c>
      <c r="R8" s="133">
        <f>+R7/'01'!R7</f>
        <v>1.3698630136986301</v>
      </c>
      <c r="S8" s="133">
        <f>+S7/'01'!S7</f>
        <v>1.3380281690140845</v>
      </c>
    </row>
    <row r="9" spans="1:19" ht="12.75" customHeight="1">
      <c r="A9" s="43"/>
      <c r="B9" s="6" t="s">
        <v>37</v>
      </c>
      <c r="C9" s="43"/>
      <c r="D9" s="122">
        <v>1.1424242424242423</v>
      </c>
      <c r="E9" s="122">
        <v>1.1811846689895471</v>
      </c>
      <c r="F9" s="122">
        <v>1.1788321167883211</v>
      </c>
      <c r="G9" s="122">
        <v>1.1434426229508197</v>
      </c>
      <c r="H9" s="123">
        <v>1.0703703703703704</v>
      </c>
      <c r="I9" s="122">
        <v>1.0920502092050208</v>
      </c>
      <c r="J9" s="124">
        <v>1.0595238095238095</v>
      </c>
      <c r="K9" s="124">
        <v>1.0880829015544042</v>
      </c>
      <c r="L9" s="124">
        <v>1.0568720379146919</v>
      </c>
      <c r="M9" s="124">
        <v>1.0880829015544042</v>
      </c>
      <c r="N9" s="124">
        <v>1.0930232558139534</v>
      </c>
      <c r="O9" s="124">
        <v>1.0414507772020725</v>
      </c>
      <c r="P9" s="124">
        <v>1.0817307692307692</v>
      </c>
      <c r="Q9" s="124">
        <v>1.054945054945055</v>
      </c>
      <c r="R9" s="124">
        <v>1.06</v>
      </c>
      <c r="S9" s="124">
        <v>1.0421052631578946</v>
      </c>
    </row>
    <row r="10" spans="1:19">
      <c r="A10" s="43"/>
      <c r="B10" s="6" t="s">
        <v>2</v>
      </c>
      <c r="C10" s="43"/>
      <c r="D10" s="125">
        <v>70.909090909090907</v>
      </c>
      <c r="E10" s="125">
        <v>72.822299651567945</v>
      </c>
      <c r="F10" s="125">
        <v>66.058394160583944</v>
      </c>
      <c r="G10" s="125">
        <v>75.409836065573771</v>
      </c>
      <c r="H10" s="125">
        <v>76.666666666666671</v>
      </c>
      <c r="I10" s="125">
        <v>67.36401673640168</v>
      </c>
      <c r="J10" s="126">
        <v>71.031746031746039</v>
      </c>
      <c r="K10" s="126">
        <v>73.575129533678762</v>
      </c>
      <c r="L10" s="126">
        <v>71.090047393364927</v>
      </c>
      <c r="M10" s="126">
        <v>77.202072538860108</v>
      </c>
      <c r="N10" s="126">
        <v>79.069767441860463</v>
      </c>
      <c r="O10" s="126">
        <v>74.093264248704656</v>
      </c>
      <c r="P10" s="126">
        <v>72.59615384615384</v>
      </c>
      <c r="Q10" s="126">
        <v>76.92307692307692</v>
      </c>
      <c r="R10" s="126">
        <v>74</v>
      </c>
      <c r="S10" s="126">
        <v>72.631578947368425</v>
      </c>
    </row>
    <row r="11" spans="1:19" ht="12.75" customHeight="1">
      <c r="A11" s="43"/>
      <c r="B11" s="6" t="s">
        <v>5</v>
      </c>
      <c r="C11" s="43"/>
      <c r="D11" s="125">
        <v>87.272727272727266</v>
      </c>
      <c r="E11" s="125">
        <v>85.365853658536579</v>
      </c>
      <c r="F11" s="125">
        <v>83.941605839416056</v>
      </c>
      <c r="G11" s="125">
        <v>85.655737704918039</v>
      </c>
      <c r="H11" s="125">
        <v>89.629629629629633</v>
      </c>
      <c r="I11" s="125">
        <v>82.008368200836827</v>
      </c>
      <c r="J11" s="125">
        <v>83.333333333333329</v>
      </c>
      <c r="K11" s="125">
        <v>82.383419689119165</v>
      </c>
      <c r="L11" s="125">
        <v>79.146919431279628</v>
      </c>
      <c r="M11" s="125">
        <v>78.238341968911911</v>
      </c>
      <c r="N11" s="125">
        <v>76.744186046511629</v>
      </c>
      <c r="O11" s="125">
        <v>74.093264248704656</v>
      </c>
      <c r="P11" s="125">
        <v>80.288461538461533</v>
      </c>
      <c r="Q11" s="125">
        <v>78.021978021978029</v>
      </c>
      <c r="R11" s="125">
        <v>81</v>
      </c>
      <c r="S11" s="125">
        <v>84.21052631578948</v>
      </c>
    </row>
    <row r="12" spans="1:19" ht="12.75" customHeight="1">
      <c r="A12" s="43"/>
      <c r="B12" s="7" t="s">
        <v>8</v>
      </c>
      <c r="C12" s="51"/>
      <c r="D12" s="127">
        <v>65.396969696969691</v>
      </c>
      <c r="E12" s="127">
        <v>65.526132404181212</v>
      </c>
      <c r="F12" s="127">
        <v>67.273722627737243</v>
      </c>
      <c r="G12" s="127">
        <v>65.049180327868882</v>
      </c>
      <c r="H12" s="127">
        <v>66.025925925925876</v>
      </c>
      <c r="I12" s="127">
        <v>65.861924686192509</v>
      </c>
      <c r="J12" s="128">
        <v>64.658730158730194</v>
      </c>
      <c r="K12" s="128">
        <v>65.74611398963728</v>
      </c>
      <c r="L12" s="128">
        <v>66.085308056872009</v>
      </c>
      <c r="M12" s="128">
        <v>67.295336787564779</v>
      </c>
      <c r="N12" s="128">
        <v>67.150000000000006</v>
      </c>
      <c r="O12" s="128">
        <v>67.310880829015503</v>
      </c>
      <c r="P12" s="128">
        <v>65.961538461538424</v>
      </c>
      <c r="Q12" s="128">
        <v>63.318681318681307</v>
      </c>
      <c r="R12" s="128">
        <v>64.360000000000042</v>
      </c>
      <c r="S12" s="128">
        <v>64.200000000000017</v>
      </c>
    </row>
    <row r="13" spans="1:19" ht="12.75" customHeight="1">
      <c r="A13" s="43"/>
      <c r="B13" s="6" t="s">
        <v>1</v>
      </c>
      <c r="C13" s="43"/>
      <c r="D13" s="125">
        <v>11.396969696969707</v>
      </c>
      <c r="E13" s="125">
        <v>11.937282229965163</v>
      </c>
      <c r="F13" s="125">
        <v>13.55474452554744</v>
      </c>
      <c r="G13" s="125">
        <v>11.676229508196721</v>
      </c>
      <c r="H13" s="125">
        <v>11.081481481481473</v>
      </c>
      <c r="I13" s="125">
        <v>11.205020920502092</v>
      </c>
      <c r="J13" s="126">
        <v>10.238095238095232</v>
      </c>
      <c r="K13" s="126">
        <v>10.383419689119176</v>
      </c>
      <c r="L13" s="126">
        <v>8.8767772511848371</v>
      </c>
      <c r="M13" s="126">
        <v>9.4766839378238359</v>
      </c>
      <c r="N13" s="126">
        <v>9.31</v>
      </c>
      <c r="O13" s="126">
        <v>7.7150259067357521</v>
      </c>
      <c r="P13" s="126">
        <v>7.0432692307692291</v>
      </c>
      <c r="Q13" s="126">
        <v>8.9780219780219817</v>
      </c>
      <c r="R13" s="126">
        <v>7.2600000000000016</v>
      </c>
      <c r="S13" s="126">
        <v>5.8315789473684214</v>
      </c>
    </row>
    <row r="14" spans="1:19" ht="12.75" customHeight="1">
      <c r="A14" s="43"/>
      <c r="B14" s="6" t="s">
        <v>3</v>
      </c>
      <c r="C14" s="43"/>
      <c r="D14" s="127">
        <v>11.212121212121213</v>
      </c>
      <c r="E14" s="127">
        <v>11.846689895470384</v>
      </c>
      <c r="F14" s="127">
        <v>13.503649635036496</v>
      </c>
      <c r="G14" s="127">
        <v>14.344262295081966</v>
      </c>
      <c r="H14" s="127">
        <v>11.481481481481481</v>
      </c>
      <c r="I14" s="127">
        <v>9.6234309623430967</v>
      </c>
      <c r="J14" s="128">
        <v>8.3333333333333339</v>
      </c>
      <c r="K14" s="128">
        <v>9.3264248704663206</v>
      </c>
      <c r="L14" s="128">
        <v>12.796208530805687</v>
      </c>
      <c r="M14" s="128">
        <v>12.435233160621761</v>
      </c>
      <c r="N14" s="128">
        <v>13.953488372093023</v>
      </c>
      <c r="O14" s="128">
        <v>13.471502590673575</v>
      </c>
      <c r="P14" s="128">
        <v>10.576923076923077</v>
      </c>
      <c r="Q14" s="128">
        <v>9.8901098901098905</v>
      </c>
      <c r="R14" s="128">
        <v>10</v>
      </c>
      <c r="S14" s="128">
        <v>10.526315789473685</v>
      </c>
    </row>
    <row r="15" spans="1:19" ht="12.75" customHeight="1">
      <c r="A15" s="11"/>
      <c r="B15" s="8" t="s">
        <v>39</v>
      </c>
      <c r="C15" s="36"/>
      <c r="D15" s="89">
        <v>67.272727272727266</v>
      </c>
      <c r="E15" s="89">
        <v>71.080139372822302</v>
      </c>
      <c r="F15" s="89">
        <v>70.802919708029194</v>
      </c>
      <c r="G15" s="89">
        <v>76.229508196721312</v>
      </c>
      <c r="H15" s="89">
        <v>81.111111111111114</v>
      </c>
      <c r="I15" s="89">
        <v>81.171548117154813</v>
      </c>
      <c r="J15" s="89">
        <v>79.761904761904759</v>
      </c>
      <c r="K15" s="89">
        <v>81.865284974093271</v>
      </c>
      <c r="L15" s="89">
        <v>90.995260663507111</v>
      </c>
      <c r="M15" s="89">
        <v>86.52849740932642</v>
      </c>
      <c r="N15" s="89">
        <v>81.976744186046517</v>
      </c>
      <c r="O15" s="89">
        <v>87.046632124352328</v>
      </c>
      <c r="P15" s="89">
        <v>89.42307692307692</v>
      </c>
      <c r="Q15" s="89">
        <v>89.010989010989007</v>
      </c>
      <c r="R15" s="89">
        <v>88</v>
      </c>
      <c r="S15" s="89">
        <v>91.578947368421055</v>
      </c>
    </row>
    <row r="16" spans="1:19" ht="12.75" customHeight="1">
      <c r="A16" s="11"/>
      <c r="B16" s="6" t="s">
        <v>40</v>
      </c>
      <c r="C16" s="11"/>
      <c r="D16" s="121">
        <v>82.121212121212125</v>
      </c>
      <c r="E16" s="121">
        <v>83.275261324041807</v>
      </c>
      <c r="F16" s="121">
        <v>86.131386861313871</v>
      </c>
      <c r="G16" s="121">
        <v>88.52459016393442</v>
      </c>
      <c r="H16" s="121">
        <v>90</v>
      </c>
      <c r="I16" s="121">
        <v>81.171548117154813</v>
      </c>
      <c r="J16" s="129">
        <v>81.349206349206355</v>
      </c>
      <c r="K16" s="129">
        <v>87.046632124352328</v>
      </c>
      <c r="L16" s="129">
        <v>83.412322274881518</v>
      </c>
      <c r="M16" s="129">
        <v>83.419689119170982</v>
      </c>
      <c r="N16" s="129">
        <v>87.20930232558139</v>
      </c>
      <c r="O16" s="129">
        <v>83.419689119170982</v>
      </c>
      <c r="P16" s="129">
        <v>86.057692307692307</v>
      </c>
      <c r="Q16" s="129">
        <v>87.912087912087912</v>
      </c>
      <c r="R16" s="129">
        <v>78</v>
      </c>
      <c r="S16" s="129">
        <v>78.94736842105263</v>
      </c>
    </row>
    <row r="17" spans="1:19" ht="12.75" customHeight="1">
      <c r="A17" s="11"/>
      <c r="B17" s="6" t="s">
        <v>7</v>
      </c>
      <c r="C17" s="11"/>
      <c r="D17" s="125">
        <v>0</v>
      </c>
      <c r="E17" s="125">
        <v>0.34843205574912894</v>
      </c>
      <c r="F17" s="125">
        <v>2.1897810218978102</v>
      </c>
      <c r="G17" s="125">
        <v>1.2295081967213115</v>
      </c>
      <c r="H17" s="125">
        <v>0.37037037037037035</v>
      </c>
      <c r="I17" s="125">
        <v>0</v>
      </c>
      <c r="J17" s="126">
        <v>0</v>
      </c>
      <c r="K17" s="126">
        <v>0</v>
      </c>
      <c r="L17" s="126">
        <v>0</v>
      </c>
      <c r="M17" s="126">
        <v>1.5544041450777202</v>
      </c>
      <c r="N17" s="126">
        <v>0.58139534883720934</v>
      </c>
      <c r="O17" s="126">
        <v>3.5</v>
      </c>
      <c r="P17" s="126">
        <v>6.7307692307692308</v>
      </c>
      <c r="Q17" s="126">
        <v>5.4945054945054945</v>
      </c>
      <c r="R17" s="126">
        <v>6</v>
      </c>
      <c r="S17" s="126">
        <v>6.3157894736842106</v>
      </c>
    </row>
    <row r="18" spans="1:19" ht="12.75" customHeight="1">
      <c r="A18" s="11"/>
      <c r="B18" s="6" t="s">
        <v>41</v>
      </c>
      <c r="C18" s="11"/>
      <c r="D18" s="125">
        <v>0</v>
      </c>
      <c r="E18" s="125">
        <v>0.69686411149825789</v>
      </c>
      <c r="F18" s="125">
        <v>0</v>
      </c>
      <c r="G18" s="125">
        <v>0</v>
      </c>
      <c r="H18" s="125">
        <v>0.37037037037037035</v>
      </c>
      <c r="I18" s="125">
        <v>1.6736401673640167</v>
      </c>
      <c r="J18" s="126">
        <v>0.79365079365079361</v>
      </c>
      <c r="K18" s="126">
        <v>2.5906735751295336</v>
      </c>
      <c r="L18" s="126">
        <v>1.8957345971563981</v>
      </c>
      <c r="M18" s="126">
        <v>2.5906735751295336</v>
      </c>
      <c r="N18" s="126">
        <v>2.3255813953488373</v>
      </c>
      <c r="O18" s="126">
        <v>2.5906735751295336</v>
      </c>
      <c r="P18" s="126">
        <v>1.4423076923076923</v>
      </c>
      <c r="Q18" s="126">
        <v>3.2967032967032965</v>
      </c>
      <c r="R18" s="126">
        <v>0</v>
      </c>
      <c r="S18" s="126">
        <v>0</v>
      </c>
    </row>
    <row r="19" spans="1:19" ht="12.75" customHeight="1">
      <c r="A19" s="11"/>
      <c r="B19" s="7" t="s">
        <v>42</v>
      </c>
      <c r="C19" s="33"/>
      <c r="D19" s="127">
        <v>12.121212121212121</v>
      </c>
      <c r="E19" s="127">
        <v>16.376306620209061</v>
      </c>
      <c r="F19" s="127">
        <v>35.401459854014597</v>
      </c>
      <c r="G19" s="127">
        <v>38.934426229508198</v>
      </c>
      <c r="H19" s="127">
        <v>42.962962962962962</v>
      </c>
      <c r="I19" s="127">
        <v>49.372384937238493</v>
      </c>
      <c r="J19" s="128">
        <v>12.301587301587302</v>
      </c>
      <c r="K19" s="128">
        <v>38.860103626943008</v>
      </c>
      <c r="L19" s="128">
        <v>32.70142180094787</v>
      </c>
      <c r="M19" s="128">
        <v>37.823834196891191</v>
      </c>
      <c r="N19" s="128">
        <v>38.372093023255815</v>
      </c>
      <c r="O19" s="128">
        <v>39.37823834196891</v>
      </c>
      <c r="P19" s="128">
        <v>40.384615384615387</v>
      </c>
      <c r="Q19" s="128">
        <v>35.164835164835168</v>
      </c>
      <c r="R19" s="128">
        <v>43</v>
      </c>
      <c r="S19" s="128">
        <v>30.526315789473685</v>
      </c>
    </row>
    <row r="20" spans="1:19" ht="12.75" customHeight="1">
      <c r="A20" s="11"/>
      <c r="B20" s="8" t="s">
        <v>4</v>
      </c>
      <c r="C20" s="11"/>
      <c r="D20" s="125">
        <v>11.212121212121213</v>
      </c>
      <c r="E20" s="125">
        <v>10.104529616724738</v>
      </c>
      <c r="F20" s="125">
        <v>4.3795620437956204</v>
      </c>
      <c r="G20" s="125">
        <v>4.918032786885246</v>
      </c>
      <c r="H20" s="125">
        <v>2.9629629629629628</v>
      </c>
      <c r="I20" s="125">
        <v>3.7656903765690375</v>
      </c>
      <c r="J20" s="126">
        <v>8.3333333333333339</v>
      </c>
      <c r="K20" s="126">
        <v>11.917098445595855</v>
      </c>
      <c r="L20" s="126">
        <v>17.535545023696681</v>
      </c>
      <c r="M20" s="125">
        <v>16.062176165803109</v>
      </c>
      <c r="N20" s="125">
        <v>8.720930232558139</v>
      </c>
      <c r="O20" s="125">
        <v>12.953367875647668</v>
      </c>
      <c r="P20" s="125">
        <v>17.307692307692307</v>
      </c>
      <c r="Q20" s="125">
        <v>9.8901098901098905</v>
      </c>
      <c r="R20" s="125">
        <v>7</v>
      </c>
      <c r="S20" s="125">
        <v>9.473684210526315</v>
      </c>
    </row>
    <row r="21" spans="1:19" ht="12.75" customHeight="1">
      <c r="A21" s="11"/>
      <c r="B21" s="14" t="s">
        <v>43</v>
      </c>
      <c r="C21" s="11"/>
      <c r="D21" s="125">
        <v>54.848484848484851</v>
      </c>
      <c r="E21" s="125">
        <v>60.627177700348433</v>
      </c>
      <c r="F21" s="125">
        <v>61.678832116788321</v>
      </c>
      <c r="G21" s="125">
        <v>65.163934426229503</v>
      </c>
      <c r="H21" s="125">
        <v>68.888888888888886</v>
      </c>
      <c r="I21" s="125">
        <v>72.38493723849372</v>
      </c>
      <c r="J21" s="126">
        <v>78.571428571428569</v>
      </c>
      <c r="K21" s="126">
        <v>71.502590673575128</v>
      </c>
      <c r="L21" s="126">
        <v>83.412322274881518</v>
      </c>
      <c r="M21" s="125">
        <v>73.056994818652853</v>
      </c>
      <c r="N21" s="125">
        <v>77.325581395348834</v>
      </c>
      <c r="O21" s="125">
        <v>77.720207253886016</v>
      </c>
      <c r="P21" s="125">
        <v>78.365384615384613</v>
      </c>
      <c r="Q21" s="125">
        <v>73.626373626373621</v>
      </c>
      <c r="R21" s="125">
        <v>81</v>
      </c>
      <c r="S21" s="125">
        <v>76.84210526315789</v>
      </c>
    </row>
    <row r="22" spans="1:19" ht="12.75" customHeight="1">
      <c r="A22" s="11"/>
      <c r="B22" s="15" t="s">
        <v>65</v>
      </c>
      <c r="C22" s="33"/>
      <c r="D22" s="127">
        <v>59.696969696969695</v>
      </c>
      <c r="E22" s="127">
        <v>65.156794425087114</v>
      </c>
      <c r="F22" s="127">
        <v>63.503649635036496</v>
      </c>
      <c r="G22" s="127">
        <v>66.803278688524586</v>
      </c>
      <c r="H22" s="127">
        <v>70.740740740740748</v>
      </c>
      <c r="I22" s="127">
        <v>74.058577405857747</v>
      </c>
      <c r="J22" s="128">
        <v>80.555555555555557</v>
      </c>
      <c r="K22" s="128">
        <v>74.611398963730565</v>
      </c>
      <c r="L22" s="128">
        <v>83.886255924170612</v>
      </c>
      <c r="M22" s="127">
        <v>76.165803108808291</v>
      </c>
      <c r="N22" s="127">
        <v>77.906976744186053</v>
      </c>
      <c r="O22" s="127">
        <v>78.756476683937819</v>
      </c>
      <c r="P22" s="127">
        <v>79.807692307692307</v>
      </c>
      <c r="Q22" s="127">
        <v>73.626373626373621</v>
      </c>
      <c r="R22" s="127">
        <v>84</v>
      </c>
      <c r="S22" s="127">
        <v>77.89473684210526</v>
      </c>
    </row>
    <row r="23" spans="1:19" ht="12.75" customHeight="1">
      <c r="A23" s="11"/>
      <c r="B23" s="16" t="s">
        <v>44</v>
      </c>
      <c r="C23" s="11"/>
      <c r="D23" s="125">
        <v>54.848484848484851</v>
      </c>
      <c r="E23" s="125">
        <v>60.627177700348433</v>
      </c>
      <c r="F23" s="125">
        <v>61.313868613138688</v>
      </c>
      <c r="G23" s="125">
        <v>65.163934426229503</v>
      </c>
      <c r="H23" s="125">
        <v>68.888888888888886</v>
      </c>
      <c r="I23" s="125">
        <v>72.38493723849372</v>
      </c>
      <c r="J23" s="126">
        <v>75</v>
      </c>
      <c r="K23" s="126">
        <v>67.875647668393782</v>
      </c>
      <c r="L23" s="126">
        <v>75.355450236966831</v>
      </c>
      <c r="M23" s="125">
        <v>69.948186528497416</v>
      </c>
      <c r="N23" s="125">
        <v>74.418604651162795</v>
      </c>
      <c r="O23" s="125">
        <v>73.056994818652853</v>
      </c>
      <c r="P23" s="125">
        <v>75.480769230769226</v>
      </c>
      <c r="Q23" s="125">
        <v>71.428571428571431</v>
      </c>
      <c r="R23" s="125">
        <v>78</v>
      </c>
      <c r="S23" s="125">
        <v>73.684210526315795</v>
      </c>
    </row>
    <row r="24" spans="1:19" ht="12.75" customHeight="1">
      <c r="A24" s="11"/>
      <c r="B24" s="6" t="s">
        <v>150</v>
      </c>
      <c r="C24" s="11"/>
      <c r="D24" s="125">
        <v>100</v>
      </c>
      <c r="E24" s="125">
        <v>100</v>
      </c>
      <c r="F24" s="125">
        <v>99.404761904761898</v>
      </c>
      <c r="G24" s="125">
        <v>100</v>
      </c>
      <c r="H24" s="125">
        <v>98.387096774193552</v>
      </c>
      <c r="I24" s="125">
        <v>94.797687861271669</v>
      </c>
      <c r="J24" s="126">
        <v>61.37566137566138</v>
      </c>
      <c r="K24" s="126">
        <v>60.305343511450388</v>
      </c>
      <c r="L24" s="126">
        <v>44.025157232704395</v>
      </c>
      <c r="M24" s="125">
        <v>41.481481481481474</v>
      </c>
      <c r="N24" s="125">
        <v>39.0625</v>
      </c>
      <c r="O24" s="125">
        <v>31.972789115646258</v>
      </c>
      <c r="P24" s="125">
        <v>22.981366459627328</v>
      </c>
      <c r="Q24" s="291"/>
      <c r="R24" s="291"/>
      <c r="S24" s="291"/>
    </row>
    <row r="25" spans="1:19" ht="12.75" customHeight="1">
      <c r="A25" s="11"/>
      <c r="B25" s="7" t="s">
        <v>151</v>
      </c>
      <c r="C25" s="33"/>
      <c r="D25" s="127">
        <v>0</v>
      </c>
      <c r="E25" s="127">
        <v>0</v>
      </c>
      <c r="F25" s="127">
        <v>0.59523809523809523</v>
      </c>
      <c r="G25" s="127">
        <v>0.62893081761006298</v>
      </c>
      <c r="H25" s="127">
        <v>2.688172043010753</v>
      </c>
      <c r="I25" s="127">
        <v>6.9364161849710984</v>
      </c>
      <c r="J25" s="128">
        <v>45.5026455026455</v>
      </c>
      <c r="K25" s="128">
        <v>46.564885496183209</v>
      </c>
      <c r="L25" s="128">
        <v>62.893081761006279</v>
      </c>
      <c r="M25" s="127">
        <v>60.74074074074074</v>
      </c>
      <c r="N25" s="127">
        <v>64.0625</v>
      </c>
      <c r="O25" s="127">
        <v>71.428571428571431</v>
      </c>
      <c r="P25" s="127">
        <v>78.881987577639748</v>
      </c>
      <c r="Q25" s="292"/>
      <c r="R25" s="292"/>
      <c r="S25" s="292"/>
    </row>
    <row r="26" spans="1:19" ht="12.75" customHeight="1">
      <c r="A26" s="11"/>
      <c r="B26" s="6" t="s">
        <v>47</v>
      </c>
      <c r="C26" s="11"/>
      <c r="D26" s="125">
        <v>3.0303030303030303</v>
      </c>
      <c r="E26" s="125">
        <v>2.4390243902439024</v>
      </c>
      <c r="F26" s="125">
        <v>4.3795620437956204</v>
      </c>
      <c r="G26" s="125">
        <v>4.0983606557377046</v>
      </c>
      <c r="H26" s="125">
        <v>3.3333333333333335</v>
      </c>
      <c r="I26" s="125">
        <v>5.8577405857740583</v>
      </c>
      <c r="J26" s="126">
        <v>3.9682539682539684</v>
      </c>
      <c r="K26" s="126">
        <v>5.6994818652849739</v>
      </c>
      <c r="L26" s="126">
        <v>2.8436018957345972</v>
      </c>
      <c r="M26" s="125">
        <v>6.2176165803108807</v>
      </c>
      <c r="N26" s="125">
        <v>3.4883720930232558</v>
      </c>
      <c r="O26" s="125">
        <v>2.0725388601036268</v>
      </c>
      <c r="P26" s="125">
        <v>2.8846153846153846</v>
      </c>
      <c r="Q26" s="29">
        <v>8.791208791208792</v>
      </c>
      <c r="R26" s="29">
        <v>3</v>
      </c>
      <c r="S26" s="29">
        <v>1.0526315789473684</v>
      </c>
    </row>
    <row r="27" spans="1:19" ht="12.75" customHeight="1">
      <c r="A27" s="11"/>
      <c r="B27" s="60" t="s">
        <v>45</v>
      </c>
      <c r="C27" s="61"/>
      <c r="D27" s="130">
        <v>61.212121212121211</v>
      </c>
      <c r="E27" s="130">
        <v>66.550522648083628</v>
      </c>
      <c r="F27" s="130">
        <v>66.423357664233578</v>
      </c>
      <c r="G27" s="130">
        <v>69.672131147540981</v>
      </c>
      <c r="H27" s="130">
        <v>72.962962962962962</v>
      </c>
      <c r="I27" s="131">
        <v>77.824267782426773</v>
      </c>
      <c r="J27" s="131">
        <v>83.333333333333329</v>
      </c>
      <c r="K27" s="131">
        <v>79.274611398963728</v>
      </c>
      <c r="L27" s="131">
        <v>86.255924170616112</v>
      </c>
      <c r="M27" s="130">
        <v>80.310880829015545</v>
      </c>
      <c r="N27" s="130">
        <v>80.813953488372093</v>
      </c>
      <c r="O27" s="130">
        <v>80.310880829015545</v>
      </c>
      <c r="P27" s="130">
        <v>81.25</v>
      </c>
      <c r="Q27" s="62">
        <v>82.417582417582423</v>
      </c>
      <c r="R27" s="62">
        <v>86</v>
      </c>
      <c r="S27" s="62">
        <v>78.94736842105263</v>
      </c>
    </row>
    <row r="28" spans="1:19" ht="12.75" customHeight="1">
      <c r="A28" s="11"/>
      <c r="B28" s="15" t="s">
        <v>48</v>
      </c>
      <c r="C28" s="11"/>
      <c r="D28" s="125">
        <v>6.666666666666667</v>
      </c>
      <c r="E28" s="125">
        <v>6.6202090592334493</v>
      </c>
      <c r="F28" s="125">
        <v>7.2992700729927007</v>
      </c>
      <c r="G28" s="125">
        <v>8.6065573770491799</v>
      </c>
      <c r="H28" s="125">
        <v>2.9629629629629628</v>
      </c>
      <c r="I28" s="125">
        <v>8.7866108786610884</v>
      </c>
      <c r="J28" s="132">
        <v>5.5555555555555554</v>
      </c>
      <c r="K28" s="126">
        <v>6.2176165803108807</v>
      </c>
      <c r="L28" s="126">
        <v>6.1611374407582939</v>
      </c>
      <c r="M28" s="125">
        <v>7.2538860103626943</v>
      </c>
      <c r="N28" s="125">
        <v>8.1395348837209305</v>
      </c>
      <c r="O28" s="125">
        <v>9.3264248704663206</v>
      </c>
      <c r="P28" s="125">
        <v>9.615384615384615</v>
      </c>
      <c r="Q28" s="29">
        <v>9.8901098901098905</v>
      </c>
      <c r="R28" s="29">
        <v>12</v>
      </c>
      <c r="S28" s="29">
        <v>8.4210526315789469</v>
      </c>
    </row>
    <row r="29" spans="1:19" ht="12.75" customHeight="1">
      <c r="A29" s="11"/>
      <c r="B29" s="17" t="s">
        <v>46</v>
      </c>
      <c r="C29" s="33"/>
      <c r="D29" s="127">
        <v>10.303030303030303</v>
      </c>
      <c r="E29" s="127">
        <v>10.801393728222996</v>
      </c>
      <c r="F29" s="127">
        <v>12.408759124087592</v>
      </c>
      <c r="G29" s="127">
        <v>16.393442622950818</v>
      </c>
      <c r="H29" s="127">
        <v>5.9259259259259256</v>
      </c>
      <c r="I29" s="127">
        <v>15.06276150627615</v>
      </c>
      <c r="J29" s="128">
        <v>12.698412698412698</v>
      </c>
      <c r="K29" s="128">
        <v>15.544041450777202</v>
      </c>
      <c r="L29" s="128">
        <v>10.42654028436019</v>
      </c>
      <c r="M29" s="127">
        <v>19.689119170984455</v>
      </c>
      <c r="N29" s="127">
        <v>15.116279069767442</v>
      </c>
      <c r="O29" s="127">
        <v>18.134715025906736</v>
      </c>
      <c r="P29" s="127">
        <v>14.423076923076923</v>
      </c>
      <c r="Q29" s="34">
        <v>20.87912087912088</v>
      </c>
      <c r="R29" s="34">
        <v>9</v>
      </c>
      <c r="S29" s="34">
        <v>12.631578947368421</v>
      </c>
    </row>
    <row r="30" spans="1:19" ht="12.75" customHeight="1">
      <c r="A30" s="11"/>
      <c r="B30" s="6" t="s">
        <v>145</v>
      </c>
      <c r="C30" s="11"/>
      <c r="D30" s="125">
        <v>10.238907849829351</v>
      </c>
      <c r="E30" s="125">
        <v>5.5335968379446641</v>
      </c>
      <c r="F30" s="125">
        <v>6.3291139240506329</v>
      </c>
      <c r="G30" s="125">
        <v>5.741626794258373</v>
      </c>
      <c r="H30" s="125">
        <v>6.6945606694560666</v>
      </c>
      <c r="I30" s="125">
        <v>8.7962962962962958</v>
      </c>
      <c r="J30" s="126">
        <v>6.0606060606060606</v>
      </c>
      <c r="K30" s="126">
        <v>9.1428571428571423</v>
      </c>
      <c r="L30" s="126">
        <v>3.8043478260869565</v>
      </c>
      <c r="M30" s="126">
        <v>3.5502958579881656</v>
      </c>
      <c r="N30" s="126">
        <v>6.0810810810810807</v>
      </c>
      <c r="O30" s="126">
        <v>7.7844311377245505</v>
      </c>
      <c r="P30" s="126">
        <v>3.225806451612903</v>
      </c>
      <c r="Q30" s="30">
        <v>9.7560975609756095</v>
      </c>
      <c r="R30" s="30">
        <v>7.7777777777777777</v>
      </c>
      <c r="S30" s="30">
        <v>3.5294117647058822</v>
      </c>
    </row>
    <row r="31" spans="1:19" ht="13.5">
      <c r="A31" s="11"/>
      <c r="B31" s="7" t="s">
        <v>146</v>
      </c>
      <c r="C31" s="33"/>
      <c r="D31" s="127">
        <v>1.0238907849829351</v>
      </c>
      <c r="E31" s="127">
        <v>2.3715415019762847</v>
      </c>
      <c r="F31" s="127">
        <v>1.2658227848101267</v>
      </c>
      <c r="G31" s="127">
        <v>1.4354066985645932</v>
      </c>
      <c r="H31" s="127">
        <v>0.41841004184100417</v>
      </c>
      <c r="I31" s="127">
        <v>1.3888888888888888</v>
      </c>
      <c r="J31" s="128">
        <v>0.4329004329004329</v>
      </c>
      <c r="K31" s="128">
        <v>2.2857142857142856</v>
      </c>
      <c r="L31" s="128">
        <v>0.54347826086956519</v>
      </c>
      <c r="M31" s="128">
        <v>0</v>
      </c>
      <c r="N31" s="128">
        <v>1.3513513513513513</v>
      </c>
      <c r="O31" s="128">
        <v>2.3121387283236996</v>
      </c>
      <c r="P31" s="128">
        <v>1.5625</v>
      </c>
      <c r="Q31" s="292"/>
      <c r="R31" s="292"/>
      <c r="S31" s="292"/>
    </row>
    <row r="32" spans="1:19" ht="13.5">
      <c r="A32" s="11"/>
      <c r="B32" s="187" t="s">
        <v>144</v>
      </c>
      <c r="C32" s="260"/>
      <c r="D32" s="130">
        <v>100</v>
      </c>
      <c r="E32" s="130">
        <v>100</v>
      </c>
      <c r="F32" s="130">
        <v>100</v>
      </c>
      <c r="G32" s="130">
        <v>100</v>
      </c>
      <c r="H32" s="130">
        <v>100</v>
      </c>
      <c r="I32" s="130">
        <v>100</v>
      </c>
      <c r="J32" s="131">
        <v>100</v>
      </c>
      <c r="K32" s="131">
        <v>100</v>
      </c>
      <c r="L32" s="131">
        <v>100</v>
      </c>
      <c r="M32" s="130">
        <v>100</v>
      </c>
      <c r="N32" s="130">
        <v>100</v>
      </c>
      <c r="O32" s="130">
        <v>100</v>
      </c>
      <c r="P32" s="130">
        <v>100</v>
      </c>
      <c r="Q32" s="130">
        <v>100</v>
      </c>
      <c r="R32" s="130">
        <v>100</v>
      </c>
      <c r="S32" s="130">
        <v>100</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A35" s="43"/>
      <c r="B35" s="424"/>
      <c r="C35" s="424"/>
      <c r="D35" s="424"/>
      <c r="E35" s="424"/>
      <c r="F35" s="424"/>
      <c r="G35" s="424"/>
      <c r="H35" s="424"/>
      <c r="I35" s="424"/>
      <c r="J35" s="424"/>
      <c r="K35" s="424"/>
      <c r="L35" s="424"/>
      <c r="M35" s="424"/>
      <c r="N35" s="424"/>
      <c r="O35" s="424"/>
      <c r="P35" s="424"/>
      <c r="Q35" s="424"/>
      <c r="R35" s="424"/>
      <c r="S35" s="424"/>
    </row>
    <row r="36" spans="1:19" ht="15" customHeight="1">
      <c r="A36" s="43"/>
      <c r="N36" s="259"/>
    </row>
    <row r="37" spans="1:19">
      <c r="A37" s="43"/>
      <c r="N37" s="259"/>
    </row>
    <row r="38" spans="1:19" ht="12.75" customHeight="1"/>
    <row r="39" spans="1:19" ht="15" customHeight="1"/>
    <row r="45" spans="1:19" ht="15" customHeight="1"/>
    <row r="47" spans="1:19" ht="15" customHeight="1"/>
    <row r="51"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50"/>
  <sheetViews>
    <sheetView showGridLines="0" showRowColHeaders="0" workbookViewId="0">
      <pane xSplit="1" ySplit="6" topLeftCell="B7" activePane="bottomRight" state="frozen"/>
      <selection activeCell="L48" sqref="L48"/>
      <selection pane="topRight" activeCell="L48" sqref="L48"/>
      <selection pane="bottomLeft" activeCell="L48" sqref="L48"/>
      <selection pane="bottomRight" activeCell="L48" sqref="L4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19">
      <c r="A1" s="43"/>
      <c r="B1" s="43"/>
      <c r="C1" s="43"/>
      <c r="D1" s="43"/>
      <c r="E1" s="43"/>
      <c r="F1" s="43"/>
      <c r="G1" s="43"/>
      <c r="H1" s="43"/>
      <c r="I1" s="43"/>
      <c r="J1" s="43"/>
      <c r="K1" s="43"/>
      <c r="L1" s="43"/>
      <c r="M1" s="43"/>
      <c r="N1" s="43"/>
      <c r="O1" s="43"/>
    </row>
    <row r="2" spans="1:19" ht="12.75" customHeight="1">
      <c r="A2" s="43"/>
      <c r="B2" s="425" t="s">
        <v>205</v>
      </c>
      <c r="C2" s="425"/>
      <c r="D2" s="425"/>
      <c r="E2" s="425"/>
      <c r="F2" s="425"/>
      <c r="G2" s="425"/>
      <c r="H2" s="425"/>
      <c r="I2" s="425"/>
      <c r="J2" s="425"/>
      <c r="K2" s="425"/>
      <c r="L2" s="425"/>
      <c r="M2" s="425"/>
      <c r="N2" s="425"/>
      <c r="O2" s="425"/>
      <c r="P2" s="425"/>
      <c r="Q2" s="425"/>
      <c r="R2" s="425"/>
      <c r="S2" s="425"/>
    </row>
    <row r="3" spans="1:19" ht="17.25" customHeight="1">
      <c r="A3" s="43"/>
      <c r="B3" s="425"/>
      <c r="C3" s="425"/>
      <c r="D3" s="425"/>
      <c r="E3" s="425"/>
      <c r="F3" s="425"/>
      <c r="G3" s="425"/>
      <c r="H3" s="425"/>
      <c r="I3" s="425"/>
      <c r="J3" s="425"/>
      <c r="K3" s="425"/>
      <c r="L3" s="425"/>
      <c r="M3" s="425"/>
      <c r="N3" s="425"/>
      <c r="O3" s="425"/>
      <c r="P3" s="425"/>
      <c r="Q3" s="425"/>
      <c r="R3" s="425"/>
      <c r="S3" s="425"/>
    </row>
    <row r="4" spans="1:19" ht="14.25" customHeight="1">
      <c r="A4" s="43"/>
      <c r="B4" s="110" t="s">
        <v>17</v>
      </c>
      <c r="C4" s="426" t="s">
        <v>68</v>
      </c>
      <c r="D4" s="426"/>
      <c r="E4" s="46"/>
      <c r="F4" s="46"/>
      <c r="G4" s="46"/>
      <c r="H4" s="46"/>
      <c r="I4" s="46"/>
      <c r="J4" s="46"/>
      <c r="K4" s="46"/>
      <c r="L4" s="46"/>
      <c r="M4" s="46"/>
      <c r="N4" s="46"/>
      <c r="O4" s="46"/>
    </row>
    <row r="5" spans="1:19" ht="14.25" customHeight="1">
      <c r="A5" s="43"/>
      <c r="B5" s="49"/>
      <c r="C5" s="46"/>
      <c r="D5" s="428" t="s">
        <v>183</v>
      </c>
      <c r="E5" s="428"/>
      <c r="F5" s="428"/>
      <c r="G5" s="428"/>
      <c r="H5" s="428"/>
      <c r="I5" s="428"/>
      <c r="J5" s="428"/>
      <c r="K5" s="428"/>
      <c r="L5" s="428"/>
      <c r="M5" s="428"/>
      <c r="N5" s="428"/>
      <c r="O5" s="428"/>
      <c r="P5" s="428"/>
    </row>
    <row r="6" spans="1:19"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19" ht="12.75" customHeight="1">
      <c r="A7" s="43"/>
      <c r="B7" s="8" t="s">
        <v>9</v>
      </c>
      <c r="C7" s="50"/>
      <c r="D7" s="83">
        <v>193</v>
      </c>
      <c r="E7" s="83">
        <v>164</v>
      </c>
      <c r="F7" s="83">
        <v>172</v>
      </c>
      <c r="G7" s="83">
        <v>200</v>
      </c>
      <c r="H7" s="83">
        <v>206</v>
      </c>
      <c r="I7" s="83">
        <v>192</v>
      </c>
      <c r="J7" s="83">
        <v>234</v>
      </c>
      <c r="K7" s="83">
        <v>234</v>
      </c>
      <c r="L7" s="83">
        <v>263</v>
      </c>
      <c r="M7" s="83">
        <v>215</v>
      </c>
      <c r="N7" s="83">
        <v>221</v>
      </c>
      <c r="O7" s="83">
        <v>200</v>
      </c>
      <c r="P7" s="83">
        <v>181</v>
      </c>
      <c r="Q7" s="83">
        <v>176</v>
      </c>
      <c r="R7" s="83">
        <v>172</v>
      </c>
      <c r="S7" s="83">
        <v>190</v>
      </c>
    </row>
    <row r="8" spans="1:19" ht="12.75" customHeight="1">
      <c r="A8" s="43"/>
      <c r="B8" s="6" t="s">
        <v>97</v>
      </c>
      <c r="C8" s="54"/>
      <c r="D8" s="133">
        <f>+D7/'02'!D7</f>
        <v>1.0052083333333333</v>
      </c>
      <c r="E8" s="133">
        <f>+E7/'02'!E7</f>
        <v>0.9213483146067416</v>
      </c>
      <c r="F8" s="133">
        <f>+F7/'02'!F7</f>
        <v>0.93989071038251371</v>
      </c>
      <c r="G8" s="133">
        <f>+G7/'02'!G7</f>
        <v>1.1173184357541899</v>
      </c>
      <c r="H8" s="133">
        <f>+H7/'02'!H7</f>
        <v>1.2560975609756098</v>
      </c>
      <c r="I8" s="133">
        <f>+I7/'02'!I7</f>
        <v>1.1851851851851851</v>
      </c>
      <c r="J8" s="133">
        <f>+J7/'02'!J7</f>
        <v>1.1818181818181819</v>
      </c>
      <c r="K8" s="133">
        <f>+K7/'02'!K7</f>
        <v>1.21875</v>
      </c>
      <c r="L8" s="133">
        <f>+L7/'02'!L7</f>
        <v>1.1846846846846846</v>
      </c>
      <c r="M8" s="133">
        <f>+M7/'02'!M7</f>
        <v>1.1025641025641026</v>
      </c>
      <c r="N8" s="133">
        <f>+N7/'02'!N7</f>
        <v>1.0045454545454546</v>
      </c>
      <c r="O8" s="133">
        <f>+O7/'02'!O7</f>
        <v>0.99502487562189057</v>
      </c>
      <c r="P8" s="133">
        <f>+P7/'02'!P7</f>
        <v>0.98907103825136611</v>
      </c>
      <c r="Q8" s="133">
        <f>+Q7/'02'!Q7</f>
        <v>0.9887640449438202</v>
      </c>
      <c r="R8" s="133">
        <f>+R7/'02'!R7</f>
        <v>1.0117647058823529</v>
      </c>
      <c r="S8" s="133">
        <f>+S7/'02'!S7</f>
        <v>0.96938775510204078</v>
      </c>
    </row>
    <row r="9" spans="1:19" ht="12.75" customHeight="1">
      <c r="A9" s="43"/>
      <c r="B9" s="6" t="s">
        <v>37</v>
      </c>
      <c r="C9" s="43"/>
      <c r="D9" s="122">
        <v>1.0414507772020725</v>
      </c>
      <c r="E9" s="122">
        <v>1.0792682926829269</v>
      </c>
      <c r="F9" s="122">
        <v>1.0465116279069768</v>
      </c>
      <c r="G9" s="122">
        <v>1.03</v>
      </c>
      <c r="H9" s="123">
        <v>1.0145631067961165</v>
      </c>
      <c r="I9" s="122">
        <v>1.015625</v>
      </c>
      <c r="J9" s="124">
        <v>1</v>
      </c>
      <c r="K9" s="124">
        <v>1.0213675213675213</v>
      </c>
      <c r="L9" s="124">
        <v>1.0228136882129277</v>
      </c>
      <c r="M9" s="124">
        <v>1.0604651162790697</v>
      </c>
      <c r="N9" s="124">
        <v>1.0316742081447965</v>
      </c>
      <c r="O9" s="124">
        <v>1.0900000000000001</v>
      </c>
      <c r="P9" s="124">
        <v>1.0497237569060773</v>
      </c>
      <c r="Q9" s="124">
        <v>1.0454545454545454</v>
      </c>
      <c r="R9" s="124">
        <v>1.0465116279069768</v>
      </c>
      <c r="S9" s="124">
        <v>1.1789473684210525</v>
      </c>
    </row>
    <row r="10" spans="1:19">
      <c r="A10" s="43"/>
      <c r="B10" s="6" t="s">
        <v>2</v>
      </c>
      <c r="C10" s="43"/>
      <c r="D10" s="125">
        <v>68.393782383419691</v>
      </c>
      <c r="E10" s="125">
        <v>68.292682926829272</v>
      </c>
      <c r="F10" s="125">
        <v>66.860465116279073</v>
      </c>
      <c r="G10" s="125">
        <v>69.5</v>
      </c>
      <c r="H10" s="125">
        <v>73.786407766990294</v>
      </c>
      <c r="I10" s="125">
        <v>73.958333333333329</v>
      </c>
      <c r="J10" s="126">
        <v>70.085470085470092</v>
      </c>
      <c r="K10" s="126">
        <v>70.940170940170944</v>
      </c>
      <c r="L10" s="126">
        <v>72.623574144486696</v>
      </c>
      <c r="M10" s="126">
        <v>73.488372093023258</v>
      </c>
      <c r="N10" s="126">
        <v>71.945701357466064</v>
      </c>
      <c r="O10" s="126">
        <v>65.5</v>
      </c>
      <c r="P10" s="126">
        <v>75.690607734806633</v>
      </c>
      <c r="Q10" s="126">
        <v>69.318181818181813</v>
      </c>
      <c r="R10" s="126">
        <v>83.720930232558146</v>
      </c>
      <c r="S10" s="126">
        <v>78.94736842105263</v>
      </c>
    </row>
    <row r="11" spans="1:19" ht="12.75" customHeight="1">
      <c r="A11" s="43"/>
      <c r="B11" s="6" t="s">
        <v>5</v>
      </c>
      <c r="C11" s="43"/>
      <c r="D11" s="125">
        <v>77.720207253886016</v>
      </c>
      <c r="E11" s="125">
        <v>81.097560975609753</v>
      </c>
      <c r="F11" s="125">
        <v>77.906976744186053</v>
      </c>
      <c r="G11" s="125">
        <v>87.5</v>
      </c>
      <c r="H11" s="125">
        <v>82.038834951456309</v>
      </c>
      <c r="I11" s="125">
        <v>79.6875</v>
      </c>
      <c r="J11" s="125">
        <v>80.341880341880341</v>
      </c>
      <c r="K11" s="125">
        <v>80.769230769230774</v>
      </c>
      <c r="L11" s="125">
        <v>78.326996197718628</v>
      </c>
      <c r="M11" s="125">
        <v>81.395348837209298</v>
      </c>
      <c r="N11" s="125">
        <v>76.470588235294116</v>
      </c>
      <c r="O11" s="125">
        <v>76</v>
      </c>
      <c r="P11" s="125">
        <v>80.110497237569064</v>
      </c>
      <c r="Q11" s="125">
        <v>82.954545454545453</v>
      </c>
      <c r="R11" s="125">
        <v>83.720930232558146</v>
      </c>
      <c r="S11" s="125">
        <v>81.05263157894737</v>
      </c>
    </row>
    <row r="12" spans="1:19" ht="12.75" customHeight="1">
      <c r="A12" s="43"/>
      <c r="B12" s="7" t="s">
        <v>8</v>
      </c>
      <c r="C12" s="51"/>
      <c r="D12" s="127">
        <v>68.056994818652882</v>
      </c>
      <c r="E12" s="127">
        <v>66.01219512195118</v>
      </c>
      <c r="F12" s="127">
        <v>67.25</v>
      </c>
      <c r="G12" s="127">
        <v>66.5</v>
      </c>
      <c r="H12" s="127">
        <v>65.320388349514531</v>
      </c>
      <c r="I12" s="127">
        <v>66.53125</v>
      </c>
      <c r="J12" s="128">
        <v>65.807692307692278</v>
      </c>
      <c r="K12" s="128">
        <v>67.076923076923023</v>
      </c>
      <c r="L12" s="128">
        <v>66.486692015209073</v>
      </c>
      <c r="M12" s="128">
        <v>64.116279069767472</v>
      </c>
      <c r="N12" s="128">
        <v>66.86</v>
      </c>
      <c r="O12" s="128">
        <v>67.014999999999915</v>
      </c>
      <c r="P12" s="128">
        <v>64.679558011049764</v>
      </c>
      <c r="Q12" s="128">
        <v>64.875</v>
      </c>
      <c r="R12" s="128">
        <v>64.6279069767442</v>
      </c>
      <c r="S12" s="128">
        <v>65.305263157894757</v>
      </c>
    </row>
    <row r="13" spans="1:19" ht="12.75" customHeight="1">
      <c r="A13" s="43"/>
      <c r="B13" s="6" t="s">
        <v>1</v>
      </c>
      <c r="C13" s="43"/>
      <c r="D13" s="125">
        <v>7.7098445595854903</v>
      </c>
      <c r="E13" s="125">
        <v>8.5609756097560972</v>
      </c>
      <c r="F13" s="125">
        <v>9.2848837209302353</v>
      </c>
      <c r="G13" s="125">
        <v>9.83</v>
      </c>
      <c r="H13" s="125">
        <v>8.1601941747572759</v>
      </c>
      <c r="I13" s="125">
        <v>8.0416666666666679</v>
      </c>
      <c r="J13" s="126">
        <v>7.9700854700854658</v>
      </c>
      <c r="K13" s="126">
        <v>7.5085470085470076</v>
      </c>
      <c r="L13" s="126">
        <v>8.9885931558935361</v>
      </c>
      <c r="M13" s="126">
        <v>9.5534883720930281</v>
      </c>
      <c r="N13" s="126">
        <v>8.1</v>
      </c>
      <c r="O13" s="126">
        <v>8.3650000000000038</v>
      </c>
      <c r="P13" s="126">
        <v>7.3204419889502725</v>
      </c>
      <c r="Q13" s="126">
        <v>6.5681818181818175</v>
      </c>
      <c r="R13" s="126">
        <v>7.4069767441860481</v>
      </c>
      <c r="S13" s="126">
        <v>8.0315789473684198</v>
      </c>
    </row>
    <row r="14" spans="1:19" ht="12.75" customHeight="1">
      <c r="A14" s="43"/>
      <c r="B14" s="6" t="s">
        <v>3</v>
      </c>
      <c r="C14" s="43"/>
      <c r="D14" s="127">
        <v>21.243523316062177</v>
      </c>
      <c r="E14" s="127">
        <v>18.292682926829269</v>
      </c>
      <c r="F14" s="127">
        <v>12.790697674418604</v>
      </c>
      <c r="G14" s="127">
        <v>18</v>
      </c>
      <c r="H14" s="127">
        <v>11.16504854368932</v>
      </c>
      <c r="I14" s="127">
        <v>15.625</v>
      </c>
      <c r="J14" s="128">
        <v>10.683760683760683</v>
      </c>
      <c r="K14" s="128">
        <v>12.393162393162394</v>
      </c>
      <c r="L14" s="128">
        <v>9.8859315589353614</v>
      </c>
      <c r="M14" s="128">
        <v>9.7674418604651159</v>
      </c>
      <c r="N14" s="128">
        <v>10.859728506787331</v>
      </c>
      <c r="O14" s="128">
        <v>9.5</v>
      </c>
      <c r="P14" s="128">
        <v>9.3922651933701662</v>
      </c>
      <c r="Q14" s="128">
        <v>6.8181818181818183</v>
      </c>
      <c r="R14" s="128">
        <v>8.1395348837209305</v>
      </c>
      <c r="S14" s="128">
        <v>8.4210526315789469</v>
      </c>
    </row>
    <row r="15" spans="1:19" ht="12.75" customHeight="1">
      <c r="A15" s="11"/>
      <c r="B15" s="8" t="s">
        <v>39</v>
      </c>
      <c r="C15" s="36"/>
      <c r="D15" s="89">
        <v>15.544041450777202</v>
      </c>
      <c r="E15" s="89">
        <v>30.487804878048781</v>
      </c>
      <c r="F15" s="89">
        <v>33.720930232558139</v>
      </c>
      <c r="G15" s="89">
        <v>49</v>
      </c>
      <c r="H15" s="89">
        <v>70.388349514563103</v>
      </c>
      <c r="I15" s="89">
        <v>51.5625</v>
      </c>
      <c r="J15" s="89">
        <v>65.384615384615387</v>
      </c>
      <c r="K15" s="89">
        <v>79.914529914529908</v>
      </c>
      <c r="L15" s="89">
        <v>82.50950570342205</v>
      </c>
      <c r="M15" s="89">
        <v>82.79069767441861</v>
      </c>
      <c r="N15" s="89">
        <v>76.92307692307692</v>
      </c>
      <c r="O15" s="89">
        <v>85.5</v>
      </c>
      <c r="P15" s="89">
        <v>91.160220994475139</v>
      </c>
      <c r="Q15" s="89">
        <v>84.090909090909093</v>
      </c>
      <c r="R15" s="89">
        <v>95.348837209302332</v>
      </c>
      <c r="S15" s="89">
        <v>88.421052631578945</v>
      </c>
    </row>
    <row r="16" spans="1:19" ht="12.75" customHeight="1">
      <c r="A16" s="11"/>
      <c r="B16" s="6" t="s">
        <v>40</v>
      </c>
      <c r="C16" s="11"/>
      <c r="D16" s="80">
        <v>75.647668393782382</v>
      </c>
      <c r="E16" s="80">
        <v>74.390243902439025</v>
      </c>
      <c r="F16" s="80">
        <v>72.674418604651166</v>
      </c>
      <c r="G16" s="80">
        <v>68</v>
      </c>
      <c r="H16" s="80">
        <v>79.126213592233015</v>
      </c>
      <c r="I16" s="80">
        <v>60.9375</v>
      </c>
      <c r="J16" s="81">
        <v>71.367521367521363</v>
      </c>
      <c r="K16" s="81">
        <v>76.068376068376068</v>
      </c>
      <c r="L16" s="81">
        <v>67.300380228136888</v>
      </c>
      <c r="M16" s="81">
        <v>63.255813953488371</v>
      </c>
      <c r="N16" s="81">
        <v>67.420814479638011</v>
      </c>
      <c r="O16" s="81">
        <v>82</v>
      </c>
      <c r="P16" s="81">
        <v>85.082872928176798</v>
      </c>
      <c r="Q16" s="81">
        <v>84.090909090909093</v>
      </c>
      <c r="R16" s="81">
        <v>51.162790697674417</v>
      </c>
      <c r="S16" s="81">
        <v>32.631578947368418</v>
      </c>
    </row>
    <row r="17" spans="1:19" ht="12.75" customHeight="1">
      <c r="A17" s="11"/>
      <c r="B17" s="6" t="s">
        <v>7</v>
      </c>
      <c r="C17" s="11"/>
      <c r="D17" s="29">
        <v>0</v>
      </c>
      <c r="E17" s="29">
        <v>0</v>
      </c>
      <c r="F17" s="29">
        <v>0</v>
      </c>
      <c r="G17" s="29">
        <v>0</v>
      </c>
      <c r="H17" s="29">
        <v>0</v>
      </c>
      <c r="I17" s="29">
        <v>0</v>
      </c>
      <c r="J17" s="29">
        <v>0</v>
      </c>
      <c r="K17" s="29">
        <v>0</v>
      </c>
      <c r="L17" s="29">
        <v>0</v>
      </c>
      <c r="M17" s="29">
        <v>0</v>
      </c>
      <c r="N17" s="29">
        <v>0</v>
      </c>
      <c r="O17" s="29">
        <v>0</v>
      </c>
      <c r="P17" s="29">
        <v>0.5524861878453039</v>
      </c>
      <c r="Q17" s="29">
        <v>1.1363636363636365</v>
      </c>
      <c r="R17" s="29">
        <v>0</v>
      </c>
      <c r="S17" s="29">
        <v>0</v>
      </c>
    </row>
    <row r="18" spans="1:19" ht="12.75" customHeight="1">
      <c r="A18" s="11"/>
      <c r="B18" s="6" t="s">
        <v>41</v>
      </c>
      <c r="C18" s="11"/>
      <c r="D18" s="29">
        <v>0</v>
      </c>
      <c r="E18" s="29">
        <v>0</v>
      </c>
      <c r="F18" s="29">
        <v>0</v>
      </c>
      <c r="G18" s="29">
        <v>0.5</v>
      </c>
      <c r="H18" s="29">
        <v>0</v>
      </c>
      <c r="I18" s="29">
        <v>0</v>
      </c>
      <c r="J18" s="30">
        <v>0</v>
      </c>
      <c r="K18" s="30">
        <v>0.85470085470085466</v>
      </c>
      <c r="L18" s="30">
        <v>0.76045627376425851</v>
      </c>
      <c r="M18" s="30">
        <v>0.93023255813953487</v>
      </c>
      <c r="N18" s="30">
        <v>1.3574660633484164</v>
      </c>
      <c r="O18" s="29">
        <v>0</v>
      </c>
      <c r="P18" s="29">
        <v>1.6574585635359116</v>
      </c>
      <c r="Q18" s="29">
        <v>0</v>
      </c>
      <c r="R18" s="29">
        <v>0</v>
      </c>
      <c r="S18" s="29">
        <v>0</v>
      </c>
    </row>
    <row r="19" spans="1:19" ht="12.75" customHeight="1">
      <c r="A19" s="11"/>
      <c r="B19" s="7" t="s">
        <v>42</v>
      </c>
      <c r="C19" s="33"/>
      <c r="D19" s="34">
        <v>80.829015544041454</v>
      </c>
      <c r="E19" s="34">
        <v>87.804878048780495</v>
      </c>
      <c r="F19" s="34">
        <v>85.465116279069761</v>
      </c>
      <c r="G19" s="34">
        <v>56.5</v>
      </c>
      <c r="H19" s="34">
        <v>80.097087378640779</v>
      </c>
      <c r="I19" s="34">
        <v>15.104166666666666</v>
      </c>
      <c r="J19" s="35">
        <v>14.957264957264957</v>
      </c>
      <c r="K19" s="35">
        <v>57.692307692307693</v>
      </c>
      <c r="L19" s="35">
        <v>76.806083650190118</v>
      </c>
      <c r="M19" s="35">
        <v>55.813953488372093</v>
      </c>
      <c r="N19" s="35">
        <v>75.565610859728508</v>
      </c>
      <c r="O19" s="35">
        <v>60</v>
      </c>
      <c r="P19" s="35">
        <v>59.668508287292816</v>
      </c>
      <c r="Q19" s="35">
        <v>65.909090909090907</v>
      </c>
      <c r="R19" s="35">
        <v>19.767441860465116</v>
      </c>
      <c r="S19" s="35">
        <v>18.94736842105263</v>
      </c>
    </row>
    <row r="20" spans="1:19" ht="12.75" customHeight="1">
      <c r="A20" s="11"/>
      <c r="B20" s="8" t="s">
        <v>4</v>
      </c>
      <c r="C20" s="11"/>
      <c r="D20" s="29">
        <v>47.668393782383419</v>
      </c>
      <c r="E20" s="29">
        <v>28.048780487804876</v>
      </c>
      <c r="F20" s="29">
        <v>15.116279069767442</v>
      </c>
      <c r="G20" s="29">
        <v>10.5</v>
      </c>
      <c r="H20" s="29">
        <v>33.009708737864081</v>
      </c>
      <c r="I20" s="29">
        <v>14.0625</v>
      </c>
      <c r="J20" s="30">
        <v>18.803418803418804</v>
      </c>
      <c r="K20" s="30">
        <v>27.350427350427349</v>
      </c>
      <c r="L20" s="30">
        <v>36.882129277566541</v>
      </c>
      <c r="M20" s="29">
        <v>28.372093023255815</v>
      </c>
      <c r="N20" s="29">
        <v>17.194570135746606</v>
      </c>
      <c r="O20" s="29">
        <v>27</v>
      </c>
      <c r="P20" s="29">
        <v>17.127071823204421</v>
      </c>
      <c r="Q20" s="29">
        <v>12.5</v>
      </c>
      <c r="R20" s="29">
        <v>17.441860465116278</v>
      </c>
      <c r="S20" s="29">
        <v>13.684210526315789</v>
      </c>
    </row>
    <row r="21" spans="1:19" ht="12.75" customHeight="1">
      <c r="A21" s="11"/>
      <c r="B21" s="14" t="s">
        <v>43</v>
      </c>
      <c r="C21" s="11"/>
      <c r="D21" s="29">
        <v>12.435233160621761</v>
      </c>
      <c r="E21" s="29">
        <v>24.390243902439025</v>
      </c>
      <c r="F21" s="29">
        <v>27.325581395348838</v>
      </c>
      <c r="G21" s="29">
        <v>41.5</v>
      </c>
      <c r="H21" s="29">
        <v>61.650485436893206</v>
      </c>
      <c r="I21" s="29">
        <v>58.854166666666664</v>
      </c>
      <c r="J21" s="30">
        <v>68.376068376068375</v>
      </c>
      <c r="K21" s="30">
        <v>72.649572649572647</v>
      </c>
      <c r="L21" s="30">
        <v>78.707224334600767</v>
      </c>
      <c r="M21" s="29">
        <v>79.534883720930239</v>
      </c>
      <c r="N21" s="29">
        <v>78.733031674208149</v>
      </c>
      <c r="O21" s="29">
        <v>81.5</v>
      </c>
      <c r="P21" s="29">
        <v>83.425414364640886</v>
      </c>
      <c r="Q21" s="29">
        <v>81.818181818181813</v>
      </c>
      <c r="R21" s="29">
        <v>83.720930232558146</v>
      </c>
      <c r="S21" s="29">
        <v>81.05263157894737</v>
      </c>
    </row>
    <row r="22" spans="1:19" ht="12.75" customHeight="1">
      <c r="A22" s="11"/>
      <c r="B22" s="15" t="s">
        <v>65</v>
      </c>
      <c r="C22" s="33"/>
      <c r="D22" s="34">
        <v>55.440414507772019</v>
      </c>
      <c r="E22" s="34">
        <v>48.170731707317074</v>
      </c>
      <c r="F22" s="34">
        <v>37.790697674418603</v>
      </c>
      <c r="G22" s="34">
        <v>48</v>
      </c>
      <c r="H22" s="34">
        <v>71.84466019417475</v>
      </c>
      <c r="I22" s="34">
        <v>64.583333333333329</v>
      </c>
      <c r="J22" s="35">
        <v>74.786324786324784</v>
      </c>
      <c r="K22" s="35">
        <v>78.632478632478637</v>
      </c>
      <c r="L22" s="35">
        <v>84.790874524714823</v>
      </c>
      <c r="M22" s="34">
        <v>80.465116279069761</v>
      </c>
      <c r="N22" s="34">
        <v>81.900452488687776</v>
      </c>
      <c r="O22" s="34">
        <v>83</v>
      </c>
      <c r="P22" s="34">
        <v>86.740331491712709</v>
      </c>
      <c r="Q22" s="34">
        <v>82.954545454545453</v>
      </c>
      <c r="R22" s="34">
        <v>87.20930232558139</v>
      </c>
      <c r="S22" s="34">
        <v>83.15789473684211</v>
      </c>
    </row>
    <row r="23" spans="1:19" ht="12.75" customHeight="1">
      <c r="A23" s="11"/>
      <c r="B23" s="16" t="s">
        <v>44</v>
      </c>
      <c r="C23" s="11"/>
      <c r="D23" s="29">
        <v>12.435233160621761</v>
      </c>
      <c r="E23" s="29">
        <v>24.390243902439025</v>
      </c>
      <c r="F23" s="29">
        <v>27.325581395348838</v>
      </c>
      <c r="G23" s="29">
        <v>41.5</v>
      </c>
      <c r="H23" s="29">
        <v>61.165048543689323</v>
      </c>
      <c r="I23" s="29">
        <v>58.854166666666664</v>
      </c>
      <c r="J23" s="30">
        <v>57.692307692307693</v>
      </c>
      <c r="K23" s="30">
        <v>70.085470085470092</v>
      </c>
      <c r="L23" s="30">
        <v>75.665399239543731</v>
      </c>
      <c r="M23" s="29">
        <v>73.023255813953483</v>
      </c>
      <c r="N23" s="29">
        <v>73.755656108597279</v>
      </c>
      <c r="O23" s="29">
        <v>77</v>
      </c>
      <c r="P23" s="29">
        <v>79.55801104972376</v>
      </c>
      <c r="Q23" s="29">
        <v>76.13636363636364</v>
      </c>
      <c r="R23" s="29">
        <v>82.558139534883722</v>
      </c>
      <c r="S23" s="29">
        <v>80</v>
      </c>
    </row>
    <row r="24" spans="1:19" ht="12.75" customHeight="1">
      <c r="A24" s="11"/>
      <c r="B24" s="6" t="s">
        <v>150</v>
      </c>
      <c r="C24" s="11"/>
      <c r="D24" s="29">
        <v>100</v>
      </c>
      <c r="E24" s="29">
        <v>100</v>
      </c>
      <c r="F24" s="29">
        <v>100</v>
      </c>
      <c r="G24" s="29">
        <v>97.590361445783131</v>
      </c>
      <c r="H24" s="29">
        <v>80.952380952380963</v>
      </c>
      <c r="I24" s="29">
        <v>85.840707964601791</v>
      </c>
      <c r="J24" s="30">
        <v>71.111111111111114</v>
      </c>
      <c r="K24" s="30">
        <v>83.536585365853654</v>
      </c>
      <c r="L24" s="30">
        <v>63.819095477386938</v>
      </c>
      <c r="M24" s="29">
        <v>61.146496815286625</v>
      </c>
      <c r="N24" s="29">
        <v>57.055214723926383</v>
      </c>
      <c r="O24" s="29">
        <v>50.331125827814567</v>
      </c>
      <c r="P24" s="29">
        <v>31.724137931034484</v>
      </c>
      <c r="Q24" s="291"/>
      <c r="R24" s="291"/>
      <c r="S24" s="291"/>
    </row>
    <row r="25" spans="1:19" ht="12.75" customHeight="1">
      <c r="A25" s="11"/>
      <c r="B25" s="7" t="s">
        <v>151</v>
      </c>
      <c r="C25" s="33"/>
      <c r="D25" s="34">
        <v>0</v>
      </c>
      <c r="E25" s="34">
        <v>0</v>
      </c>
      <c r="F25" s="34">
        <v>0</v>
      </c>
      <c r="G25" s="34">
        <v>6.024096385542169</v>
      </c>
      <c r="H25" s="34">
        <v>22.222222222222218</v>
      </c>
      <c r="I25" s="34">
        <v>22.123893805309738</v>
      </c>
      <c r="J25" s="35">
        <v>37.777777777777779</v>
      </c>
      <c r="K25" s="35">
        <v>28.658536585365852</v>
      </c>
      <c r="L25" s="35">
        <v>49.748743718592955</v>
      </c>
      <c r="M25" s="34">
        <v>51.592356687898096</v>
      </c>
      <c r="N25" s="34">
        <v>53.374233128834362</v>
      </c>
      <c r="O25" s="34">
        <v>61.589403973509931</v>
      </c>
      <c r="P25" s="34">
        <v>78.620689655172413</v>
      </c>
      <c r="Q25" s="292"/>
      <c r="R25" s="292"/>
      <c r="S25" s="292"/>
    </row>
    <row r="26" spans="1:19"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0.5524861878453039</v>
      </c>
      <c r="Q26" s="29">
        <v>0</v>
      </c>
      <c r="R26" s="29">
        <v>0</v>
      </c>
      <c r="S26" s="29">
        <v>0</v>
      </c>
    </row>
    <row r="27" spans="1:19" ht="12.75" customHeight="1">
      <c r="A27" s="11"/>
      <c r="B27" s="60" t="s">
        <v>45</v>
      </c>
      <c r="C27" s="61"/>
      <c r="D27" s="62">
        <v>55.440414507772019</v>
      </c>
      <c r="E27" s="62">
        <v>48.170731707317074</v>
      </c>
      <c r="F27" s="62">
        <v>37.790697674418603</v>
      </c>
      <c r="G27" s="62">
        <v>48</v>
      </c>
      <c r="H27" s="62">
        <v>71.84466019417475</v>
      </c>
      <c r="I27" s="69">
        <v>64.583333333333329</v>
      </c>
      <c r="J27" s="69">
        <v>74.786324786324784</v>
      </c>
      <c r="K27" s="69">
        <v>78.632478632478637</v>
      </c>
      <c r="L27" s="69">
        <v>84.790874524714823</v>
      </c>
      <c r="M27" s="62">
        <v>80.465116279069761</v>
      </c>
      <c r="N27" s="62">
        <v>81.900452488687776</v>
      </c>
      <c r="O27" s="62">
        <v>83</v>
      </c>
      <c r="P27" s="62">
        <v>86.740331491712709</v>
      </c>
      <c r="Q27" s="62">
        <v>82.954545454545453</v>
      </c>
      <c r="R27" s="62">
        <v>87.20930232558139</v>
      </c>
      <c r="S27" s="62">
        <v>83.15789473684211</v>
      </c>
    </row>
    <row r="28" spans="1:19" ht="12.75" customHeight="1">
      <c r="A28" s="11"/>
      <c r="B28" s="15" t="s">
        <v>48</v>
      </c>
      <c r="C28" s="11"/>
      <c r="D28" s="29">
        <v>12.435233160621761</v>
      </c>
      <c r="E28" s="29">
        <v>8.536585365853659</v>
      </c>
      <c r="F28" s="29">
        <v>9.8837209302325579</v>
      </c>
      <c r="G28" s="29">
        <v>10.5</v>
      </c>
      <c r="H28" s="29">
        <v>8.7378640776699026</v>
      </c>
      <c r="I28" s="29">
        <v>2.6041666666666665</v>
      </c>
      <c r="J28" s="38">
        <v>4.2735042735042734</v>
      </c>
      <c r="K28" s="30">
        <v>5.5555555555555554</v>
      </c>
      <c r="L28" s="30">
        <v>4.1825095057034218</v>
      </c>
      <c r="M28" s="29">
        <v>6.0465116279069768</v>
      </c>
      <c r="N28" s="29">
        <v>7.6923076923076925</v>
      </c>
      <c r="O28" s="29">
        <v>8.5</v>
      </c>
      <c r="P28" s="29">
        <v>6.0773480662983426</v>
      </c>
      <c r="Q28" s="29">
        <v>3.4090909090909092</v>
      </c>
      <c r="R28" s="29">
        <v>2.3255813953488373</v>
      </c>
      <c r="S28" s="29">
        <v>4.2105263157894735</v>
      </c>
    </row>
    <row r="29" spans="1:19" ht="12.75" customHeight="1">
      <c r="A29" s="11"/>
      <c r="B29" s="17" t="s">
        <v>46</v>
      </c>
      <c r="C29" s="33"/>
      <c r="D29" s="34">
        <v>8.8082901554404138</v>
      </c>
      <c r="E29" s="34">
        <v>12.195121951219512</v>
      </c>
      <c r="F29" s="34">
        <v>6.9767441860465116</v>
      </c>
      <c r="G29" s="34">
        <v>12.5</v>
      </c>
      <c r="H29" s="34">
        <v>9.7087378640776691</v>
      </c>
      <c r="I29" s="34">
        <v>8.8541666666666661</v>
      </c>
      <c r="J29" s="35">
        <v>8.1196581196581192</v>
      </c>
      <c r="K29" s="35">
        <v>8.1196581196581192</v>
      </c>
      <c r="L29" s="35">
        <v>8.7452471482889731</v>
      </c>
      <c r="M29" s="34">
        <v>10.697674418604651</v>
      </c>
      <c r="N29" s="34">
        <v>16.289592760180994</v>
      </c>
      <c r="O29" s="34">
        <v>16</v>
      </c>
      <c r="P29" s="34">
        <v>13.812154696132596</v>
      </c>
      <c r="Q29" s="34">
        <v>4.5454545454545459</v>
      </c>
      <c r="R29" s="34">
        <v>15.116279069767442</v>
      </c>
      <c r="S29" s="34">
        <v>16.842105263157894</v>
      </c>
    </row>
    <row r="30" spans="1:19" ht="12.75" customHeight="1">
      <c r="A30" s="11"/>
      <c r="B30" s="6" t="s">
        <v>145</v>
      </c>
      <c r="C30" s="11"/>
      <c r="D30" s="29">
        <v>10.526315789473685</v>
      </c>
      <c r="E30" s="29">
        <v>6.7164179104477615</v>
      </c>
      <c r="F30" s="29">
        <v>11.333333333333334</v>
      </c>
      <c r="G30" s="29">
        <v>9.1463414634146343</v>
      </c>
      <c r="H30" s="29">
        <v>6.0109289617486334</v>
      </c>
      <c r="I30" s="29">
        <v>8.0246913580246915</v>
      </c>
      <c r="J30" s="30">
        <v>7.1770334928229662</v>
      </c>
      <c r="K30" s="30">
        <v>7.3170731707317076</v>
      </c>
      <c r="L30" s="30">
        <v>5.4852320675105481</v>
      </c>
      <c r="M30" s="30">
        <v>8.2474226804123703</v>
      </c>
      <c r="N30" s="30">
        <v>9.1370558375634516</v>
      </c>
      <c r="O30" s="30">
        <v>6.0773480662983426</v>
      </c>
      <c r="P30" s="30">
        <v>4.2682926829268295</v>
      </c>
      <c r="Q30" s="30">
        <v>3.6585365853658538</v>
      </c>
      <c r="R30" s="30">
        <v>2.5316455696202533</v>
      </c>
      <c r="S30" s="30">
        <v>6.8965517241379306</v>
      </c>
    </row>
    <row r="31" spans="1:19" ht="13.5">
      <c r="A31" s="11"/>
      <c r="B31" s="7" t="s">
        <v>146</v>
      </c>
      <c r="C31" s="33"/>
      <c r="D31" s="34">
        <v>2.6315789473684212</v>
      </c>
      <c r="E31" s="34">
        <v>2.2388059701492535</v>
      </c>
      <c r="F31" s="34">
        <v>2</v>
      </c>
      <c r="G31" s="34">
        <v>0.6097560975609756</v>
      </c>
      <c r="H31" s="34">
        <v>2.1857923497267762</v>
      </c>
      <c r="I31" s="34">
        <v>0.61728395061728392</v>
      </c>
      <c r="J31" s="35">
        <v>1.4354066985645932</v>
      </c>
      <c r="K31" s="35">
        <v>0.48780487804878048</v>
      </c>
      <c r="L31" s="35">
        <v>0.4219409282700422</v>
      </c>
      <c r="M31" s="35">
        <v>1.0309278350515463</v>
      </c>
      <c r="N31" s="35">
        <v>1.015228426395939</v>
      </c>
      <c r="O31" s="35">
        <v>0.5524861878453039</v>
      </c>
      <c r="P31" s="35">
        <v>1.2048192771084338</v>
      </c>
      <c r="Q31" s="292"/>
      <c r="R31" s="292"/>
      <c r="S31" s="292"/>
    </row>
    <row r="32" spans="1:19" ht="13.5">
      <c r="A32" s="11"/>
      <c r="B32" s="187" t="s">
        <v>144</v>
      </c>
      <c r="C32" s="260"/>
      <c r="D32" s="130">
        <v>100</v>
      </c>
      <c r="E32" s="130">
        <v>100</v>
      </c>
      <c r="F32" s="130">
        <v>100</v>
      </c>
      <c r="G32" s="130">
        <v>100</v>
      </c>
      <c r="H32" s="130">
        <v>100</v>
      </c>
      <c r="I32" s="130">
        <v>100</v>
      </c>
      <c r="J32" s="130">
        <v>100</v>
      </c>
      <c r="K32" s="130">
        <v>100</v>
      </c>
      <c r="L32" s="130">
        <v>100</v>
      </c>
      <c r="M32" s="130">
        <v>100</v>
      </c>
      <c r="N32" s="130">
        <v>100</v>
      </c>
      <c r="O32" s="130">
        <v>100</v>
      </c>
      <c r="P32" s="130">
        <v>100</v>
      </c>
      <c r="Q32" s="130">
        <v>100</v>
      </c>
      <c r="R32" s="130">
        <v>100</v>
      </c>
      <c r="S32" s="130">
        <v>100</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A35" s="43"/>
      <c r="B35" s="424"/>
      <c r="C35" s="424"/>
      <c r="D35" s="424"/>
      <c r="E35" s="424"/>
      <c r="F35" s="424"/>
      <c r="G35" s="424"/>
      <c r="H35" s="424"/>
      <c r="I35" s="424"/>
      <c r="J35" s="424"/>
      <c r="K35" s="424"/>
      <c r="L35" s="424"/>
      <c r="M35" s="424"/>
      <c r="N35" s="424"/>
      <c r="O35" s="424"/>
      <c r="P35" s="424"/>
      <c r="Q35" s="424"/>
      <c r="R35" s="424"/>
      <c r="S35" s="424"/>
    </row>
    <row r="36" spans="1:19" ht="15" customHeight="1"/>
    <row r="38" spans="1:19" ht="15" customHeight="1"/>
    <row r="41" spans="1:19" ht="15" customHeight="1"/>
    <row r="47" spans="1:19" ht="15" customHeight="1"/>
    <row r="50"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9"/>
  <sheetViews>
    <sheetView showGridLines="0" showRowColHeaders="0" workbookViewId="0">
      <selection activeCell="L48" sqref="L4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19">
      <c r="A1" s="43"/>
      <c r="B1" s="43"/>
      <c r="C1" s="43"/>
      <c r="D1" s="43"/>
      <c r="E1" s="43"/>
      <c r="F1" s="43"/>
      <c r="G1" s="43"/>
      <c r="H1" s="43"/>
      <c r="I1" s="43"/>
      <c r="J1" s="43"/>
      <c r="K1" s="43"/>
      <c r="L1" s="43"/>
      <c r="M1" s="43"/>
      <c r="N1" s="43"/>
      <c r="O1" s="43"/>
    </row>
    <row r="2" spans="1:19" ht="12.75" customHeight="1">
      <c r="A2" s="43"/>
      <c r="B2" s="425" t="s">
        <v>206</v>
      </c>
      <c r="C2" s="425"/>
      <c r="D2" s="425"/>
      <c r="E2" s="425"/>
      <c r="F2" s="425"/>
      <c r="G2" s="425"/>
      <c r="H2" s="425"/>
      <c r="I2" s="425"/>
      <c r="J2" s="425"/>
      <c r="K2" s="425"/>
      <c r="L2" s="425"/>
      <c r="M2" s="425"/>
      <c r="N2" s="425"/>
      <c r="O2" s="425"/>
      <c r="P2" s="425"/>
      <c r="Q2" s="425"/>
      <c r="R2" s="425"/>
      <c r="S2" s="425"/>
    </row>
    <row r="3" spans="1:19" ht="17.25" customHeight="1">
      <c r="A3" s="43"/>
      <c r="B3" s="425"/>
      <c r="C3" s="425"/>
      <c r="D3" s="425"/>
      <c r="E3" s="425"/>
      <c r="F3" s="425"/>
      <c r="G3" s="425"/>
      <c r="H3" s="425"/>
      <c r="I3" s="425"/>
      <c r="J3" s="425"/>
      <c r="K3" s="425"/>
      <c r="L3" s="425"/>
      <c r="M3" s="425"/>
      <c r="N3" s="425"/>
      <c r="O3" s="425"/>
      <c r="P3" s="425"/>
      <c r="Q3" s="425"/>
      <c r="R3" s="425"/>
      <c r="S3" s="425"/>
    </row>
    <row r="4" spans="1:19" ht="14.25" customHeight="1">
      <c r="A4" s="43"/>
      <c r="B4" s="110" t="s">
        <v>17</v>
      </c>
      <c r="C4" s="426" t="s">
        <v>68</v>
      </c>
      <c r="D4" s="426"/>
      <c r="E4" s="46"/>
      <c r="F4" s="46"/>
      <c r="G4" s="46"/>
      <c r="H4" s="46"/>
      <c r="I4" s="46"/>
      <c r="J4" s="46"/>
      <c r="K4" s="46"/>
      <c r="L4" s="46"/>
      <c r="M4" s="46"/>
      <c r="N4" s="46"/>
      <c r="O4" s="46"/>
    </row>
    <row r="5" spans="1:19" ht="14.25" customHeight="1">
      <c r="A5" s="43"/>
      <c r="B5" s="49"/>
      <c r="C5" s="46"/>
      <c r="D5" s="428" t="s">
        <v>183</v>
      </c>
      <c r="E5" s="428"/>
      <c r="F5" s="428"/>
      <c r="G5" s="428"/>
      <c r="H5" s="428"/>
      <c r="I5" s="428"/>
      <c r="J5" s="428"/>
      <c r="K5" s="428"/>
      <c r="L5" s="428"/>
      <c r="M5" s="428"/>
      <c r="N5" s="428"/>
      <c r="O5" s="428"/>
      <c r="P5" s="428"/>
    </row>
    <row r="6" spans="1:19"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19" ht="12.75" customHeight="1">
      <c r="A7" s="43"/>
      <c r="B7" s="8" t="s">
        <v>9</v>
      </c>
      <c r="C7" s="50"/>
      <c r="D7" s="83">
        <v>115</v>
      </c>
      <c r="E7" s="83">
        <v>87</v>
      </c>
      <c r="F7" s="83">
        <v>92</v>
      </c>
      <c r="G7" s="83">
        <v>126</v>
      </c>
      <c r="H7" s="83">
        <v>129</v>
      </c>
      <c r="I7" s="83">
        <v>86</v>
      </c>
      <c r="J7" s="83">
        <v>88</v>
      </c>
      <c r="K7" s="83">
        <v>101</v>
      </c>
      <c r="L7" s="83">
        <v>102</v>
      </c>
      <c r="M7" s="83">
        <v>86</v>
      </c>
      <c r="N7" s="83">
        <v>88</v>
      </c>
      <c r="O7" s="83">
        <v>74</v>
      </c>
      <c r="P7" s="83">
        <v>93</v>
      </c>
      <c r="Q7" s="83">
        <v>80</v>
      </c>
      <c r="R7" s="83">
        <v>66</v>
      </c>
      <c r="S7" s="83">
        <v>52</v>
      </c>
    </row>
    <row r="8" spans="1:19" ht="12.75" customHeight="1">
      <c r="A8" s="43"/>
      <c r="B8" s="6" t="s">
        <v>97</v>
      </c>
      <c r="C8" s="54"/>
      <c r="D8" s="133">
        <f>+D7/'03'!D7</f>
        <v>0.94262295081967218</v>
      </c>
      <c r="E8" s="133">
        <f>+E7/'03'!E7</f>
        <v>0.82857142857142863</v>
      </c>
      <c r="F8" s="133">
        <f>+F7/'03'!F7</f>
        <v>0.92929292929292928</v>
      </c>
      <c r="G8" s="133">
        <f>+G7/'03'!G7</f>
        <v>0.96183206106870234</v>
      </c>
      <c r="H8" s="133">
        <f>+H7/'03'!H7</f>
        <v>0.94852941176470584</v>
      </c>
      <c r="I8" s="133">
        <f>+I7/'03'!I7</f>
        <v>0.89583333333333337</v>
      </c>
      <c r="J8" s="133">
        <f>+J7/'03'!J7</f>
        <v>0.9887640449438202</v>
      </c>
      <c r="K8" s="133">
        <f>+K7/'03'!K7</f>
        <v>0.96190476190476193</v>
      </c>
      <c r="L8" s="133">
        <f>+L7/'03'!L7</f>
        <v>0.96226415094339623</v>
      </c>
      <c r="M8" s="133">
        <f>+M7/'03'!M7</f>
        <v>0.91489361702127658</v>
      </c>
      <c r="N8" s="133">
        <f>+N7/'03'!N7</f>
        <v>1</v>
      </c>
      <c r="O8" s="133">
        <f>+O7/'03'!O7</f>
        <v>0.93670886075949367</v>
      </c>
      <c r="P8" s="133">
        <f>+P7/'03'!P7</f>
        <v>0.90291262135922334</v>
      </c>
      <c r="Q8" s="133">
        <f>+Q7/'03'!Q7</f>
        <v>0.86956521739130432</v>
      </c>
      <c r="R8" s="133">
        <f>+R7/'03'!R7</f>
        <v>1</v>
      </c>
      <c r="S8" s="133">
        <f>+S7/'03'!S7</f>
        <v>0.9285714285714286</v>
      </c>
    </row>
    <row r="9" spans="1:19" ht="12.75" customHeight="1">
      <c r="A9" s="43"/>
      <c r="B9" s="6" t="s">
        <v>37</v>
      </c>
      <c r="C9" s="43"/>
      <c r="D9" s="122">
        <v>1.1043478260869566</v>
      </c>
      <c r="E9" s="122">
        <v>1.1379310344827587</v>
      </c>
      <c r="F9" s="122">
        <v>1.1195652173913044</v>
      </c>
      <c r="G9" s="122">
        <v>1.2301587301587302</v>
      </c>
      <c r="H9" s="123">
        <v>1.2558139534883721</v>
      </c>
      <c r="I9" s="122">
        <v>1.3139534883720929</v>
      </c>
      <c r="J9" s="124">
        <v>1.1931818181818181</v>
      </c>
      <c r="K9" s="124">
        <v>1.2772277227722773</v>
      </c>
      <c r="L9" s="124">
        <v>1.2549019607843137</v>
      </c>
      <c r="M9" s="124">
        <v>1.3720930232558139</v>
      </c>
      <c r="N9" s="124">
        <v>1.1363636363636365</v>
      </c>
      <c r="O9" s="124">
        <v>1.2702702702702702</v>
      </c>
      <c r="P9" s="124">
        <v>1.2580645161290323</v>
      </c>
      <c r="Q9" s="124">
        <v>1.5249999999999999</v>
      </c>
      <c r="R9" s="124">
        <v>1.3333333333333333</v>
      </c>
      <c r="S9" s="124">
        <v>1.3461538461538463</v>
      </c>
    </row>
    <row r="10" spans="1:19">
      <c r="A10" s="43"/>
      <c r="B10" s="6" t="s">
        <v>2</v>
      </c>
      <c r="C10" s="43"/>
      <c r="D10" s="125">
        <v>65.217391304347828</v>
      </c>
      <c r="E10" s="125">
        <v>65.517241379310349</v>
      </c>
      <c r="F10" s="125">
        <v>68.478260869565219</v>
      </c>
      <c r="G10" s="125">
        <v>61.904761904761905</v>
      </c>
      <c r="H10" s="125">
        <v>69.767441860465112</v>
      </c>
      <c r="I10" s="125">
        <v>56.97674418604651</v>
      </c>
      <c r="J10" s="126">
        <v>73.86363636363636</v>
      </c>
      <c r="K10" s="126">
        <v>71.287128712871294</v>
      </c>
      <c r="L10" s="126">
        <v>74.509803921568633</v>
      </c>
      <c r="M10" s="126">
        <v>73.255813953488371</v>
      </c>
      <c r="N10" s="126">
        <v>70.454545454545453</v>
      </c>
      <c r="O10" s="126">
        <v>66.216216216216225</v>
      </c>
      <c r="P10" s="126">
        <v>75.268817204301072</v>
      </c>
      <c r="Q10" s="126">
        <v>70</v>
      </c>
      <c r="R10" s="126">
        <v>66.666666666666657</v>
      </c>
      <c r="S10" s="126">
        <v>65.384615384615387</v>
      </c>
    </row>
    <row r="11" spans="1:19" ht="12.75" customHeight="1">
      <c r="A11" s="43"/>
      <c r="B11" s="6" t="s">
        <v>5</v>
      </c>
      <c r="C11" s="43"/>
      <c r="D11" s="125">
        <v>77.391304347826093</v>
      </c>
      <c r="E11" s="125">
        <v>77.011494252873561</v>
      </c>
      <c r="F11" s="125">
        <v>75</v>
      </c>
      <c r="G11" s="125">
        <v>69.047619047619051</v>
      </c>
      <c r="H11" s="125">
        <v>76.744186046511629</v>
      </c>
      <c r="I11" s="125">
        <v>70.930232558139537</v>
      </c>
      <c r="J11" s="125">
        <v>77.272727272727266</v>
      </c>
      <c r="K11" s="125">
        <v>69.306930693069305</v>
      </c>
      <c r="L11" s="125">
        <v>73.529411764705884</v>
      </c>
      <c r="M11" s="125">
        <v>81.395348837209298</v>
      </c>
      <c r="N11" s="125">
        <v>76.13636363636364</v>
      </c>
      <c r="O11" s="125">
        <v>75.675675675675677</v>
      </c>
      <c r="P11" s="125">
        <v>79.569892473118273</v>
      </c>
      <c r="Q11" s="125">
        <v>82.5</v>
      </c>
      <c r="R11" s="125">
        <v>75.757575757575751</v>
      </c>
      <c r="S11" s="125">
        <v>84.615384615384613</v>
      </c>
    </row>
    <row r="12" spans="1:19" ht="12.75" customHeight="1">
      <c r="A12" s="43"/>
      <c r="B12" s="7" t="s">
        <v>8</v>
      </c>
      <c r="C12" s="51"/>
      <c r="D12" s="127">
        <v>69.130434782608745</v>
      </c>
      <c r="E12" s="127">
        <v>69.011494252873547</v>
      </c>
      <c r="F12" s="127">
        <v>68.554347826086939</v>
      </c>
      <c r="G12" s="127">
        <v>71.412698412698433</v>
      </c>
      <c r="H12" s="127">
        <v>68.077519379844986</v>
      </c>
      <c r="I12" s="127">
        <v>70.906976744186053</v>
      </c>
      <c r="J12" s="128">
        <v>67.443181818181841</v>
      </c>
      <c r="K12" s="128">
        <v>68.049504950495049</v>
      </c>
      <c r="L12" s="128">
        <v>67.009803921568604</v>
      </c>
      <c r="M12" s="128">
        <v>67.046511627906995</v>
      </c>
      <c r="N12" s="128">
        <v>67.852272727272762</v>
      </c>
      <c r="O12" s="128">
        <v>67.094594594594639</v>
      </c>
      <c r="P12" s="128">
        <v>65.795698924731184</v>
      </c>
      <c r="Q12" s="128">
        <v>64.825000000000003</v>
      </c>
      <c r="R12" s="128">
        <v>65.303030303030297</v>
      </c>
      <c r="S12" s="128">
        <v>62.961538461538467</v>
      </c>
    </row>
    <row r="13" spans="1:19" ht="12.75" customHeight="1">
      <c r="A13" s="43"/>
      <c r="B13" s="6" t="s">
        <v>1</v>
      </c>
      <c r="C13" s="43"/>
      <c r="D13" s="125">
        <v>8.5913043478260871</v>
      </c>
      <c r="E13" s="125">
        <v>9.4367816091954015</v>
      </c>
      <c r="F13" s="125">
        <v>11.847826086956523</v>
      </c>
      <c r="G13" s="125">
        <v>10.277777777777775</v>
      </c>
      <c r="H13" s="125">
        <v>9.1162790697674403</v>
      </c>
      <c r="I13" s="125">
        <v>10.069767441860467</v>
      </c>
      <c r="J13" s="126">
        <v>10.568181818181817</v>
      </c>
      <c r="K13" s="126">
        <v>9.8415841584158361</v>
      </c>
      <c r="L13" s="126">
        <v>9.1176470588235237</v>
      </c>
      <c r="M13" s="126">
        <v>8.2674418604651159</v>
      </c>
      <c r="N13" s="126">
        <v>7.8181818181818183</v>
      </c>
      <c r="O13" s="126">
        <v>6.9054054054054053</v>
      </c>
      <c r="P13" s="126">
        <v>7.8172043010752672</v>
      </c>
      <c r="Q13" s="126">
        <v>8.2749999999999986</v>
      </c>
      <c r="R13" s="126">
        <v>6.6666666666666661</v>
      </c>
      <c r="S13" s="126">
        <v>7.3076923076923084</v>
      </c>
    </row>
    <row r="14" spans="1:19" ht="12.75" customHeight="1">
      <c r="A14" s="43"/>
      <c r="B14" s="6" t="s">
        <v>3</v>
      </c>
      <c r="C14" s="43"/>
      <c r="D14" s="127">
        <v>12.173913043478262</v>
      </c>
      <c r="E14" s="127">
        <v>11.494252873563218</v>
      </c>
      <c r="F14" s="127">
        <v>11.956521739130435</v>
      </c>
      <c r="G14" s="127">
        <v>11.904761904761905</v>
      </c>
      <c r="H14" s="127">
        <v>13.178294573643411</v>
      </c>
      <c r="I14" s="127">
        <v>13.953488372093023</v>
      </c>
      <c r="J14" s="128">
        <v>14.772727272727273</v>
      </c>
      <c r="K14" s="128">
        <v>13.861386138613861</v>
      </c>
      <c r="L14" s="128">
        <v>12.745098039215685</v>
      </c>
      <c r="M14" s="128">
        <v>13.953488372093023</v>
      </c>
      <c r="N14" s="128">
        <v>17.045454545454547</v>
      </c>
      <c r="O14" s="128">
        <v>16.216216216216218</v>
      </c>
      <c r="P14" s="128">
        <v>8.6021505376344081</v>
      </c>
      <c r="Q14" s="128">
        <v>10</v>
      </c>
      <c r="R14" s="128">
        <v>3.0303030303030303</v>
      </c>
      <c r="S14" s="128">
        <v>19.23076923076923</v>
      </c>
    </row>
    <row r="15" spans="1:19" ht="12.75" customHeight="1">
      <c r="A15" s="11"/>
      <c r="B15" s="8" t="s">
        <v>39</v>
      </c>
      <c r="C15" s="36"/>
      <c r="D15" s="89">
        <v>30.434782608695652</v>
      </c>
      <c r="E15" s="89">
        <v>25.287356321839081</v>
      </c>
      <c r="F15" s="89">
        <v>34.782608695652172</v>
      </c>
      <c r="G15" s="89">
        <v>40.476190476190474</v>
      </c>
      <c r="H15" s="89">
        <v>55.038759689922479</v>
      </c>
      <c r="I15" s="89">
        <v>74.418604651162795</v>
      </c>
      <c r="J15" s="89">
        <v>73.86363636363636</v>
      </c>
      <c r="K15" s="89">
        <v>73.267326732673268</v>
      </c>
      <c r="L15" s="89">
        <v>73.529411764705884</v>
      </c>
      <c r="M15" s="89">
        <v>79.069767441860463</v>
      </c>
      <c r="N15" s="89">
        <v>77.272727272727266</v>
      </c>
      <c r="O15" s="89">
        <v>81.081081081081081</v>
      </c>
      <c r="P15" s="89">
        <v>80.645161290322577</v>
      </c>
      <c r="Q15" s="89">
        <v>80</v>
      </c>
      <c r="R15" s="89">
        <v>84.848484848484844</v>
      </c>
      <c r="S15" s="89">
        <v>73.07692307692308</v>
      </c>
    </row>
    <row r="16" spans="1:19" ht="12.75" customHeight="1">
      <c r="A16" s="11"/>
      <c r="B16" s="6" t="s">
        <v>40</v>
      </c>
      <c r="C16" s="11"/>
      <c r="D16" s="80">
        <v>75.652173913043484</v>
      </c>
      <c r="E16" s="80">
        <v>83.908045977011497</v>
      </c>
      <c r="F16" s="80">
        <v>82.608695652173907</v>
      </c>
      <c r="G16" s="80">
        <v>75.396825396825392</v>
      </c>
      <c r="H16" s="80">
        <v>76.744186046511629</v>
      </c>
      <c r="I16" s="80">
        <v>81.395348837209298</v>
      </c>
      <c r="J16" s="81">
        <v>77.272727272727266</v>
      </c>
      <c r="K16" s="81">
        <v>80.198019801980195</v>
      </c>
      <c r="L16" s="81">
        <v>82.352941176470594</v>
      </c>
      <c r="M16" s="81">
        <v>80.232558139534888</v>
      </c>
      <c r="N16" s="81">
        <v>80.681818181818187</v>
      </c>
      <c r="O16" s="81">
        <v>79.729729729729726</v>
      </c>
      <c r="P16" s="81">
        <v>86.021505376344081</v>
      </c>
      <c r="Q16" s="81">
        <v>87.5</v>
      </c>
      <c r="R16" s="81">
        <v>96.969696969696969</v>
      </c>
      <c r="S16" s="81">
        <v>38.46153846153846</v>
      </c>
    </row>
    <row r="17" spans="1:19" ht="12.75" customHeight="1">
      <c r="A17" s="11"/>
      <c r="B17" s="6" t="s">
        <v>7</v>
      </c>
      <c r="C17" s="11"/>
      <c r="D17" s="29">
        <v>0</v>
      </c>
      <c r="E17" s="29">
        <v>0</v>
      </c>
      <c r="F17" s="29">
        <v>1.0869565217391304</v>
      </c>
      <c r="G17" s="29">
        <v>0</v>
      </c>
      <c r="H17" s="29">
        <v>0</v>
      </c>
      <c r="I17" s="29">
        <v>0</v>
      </c>
      <c r="J17" s="30">
        <v>0</v>
      </c>
      <c r="K17" s="30">
        <v>0</v>
      </c>
      <c r="L17" s="30">
        <v>0</v>
      </c>
      <c r="M17" s="30">
        <v>0</v>
      </c>
      <c r="N17" s="30">
        <v>0</v>
      </c>
      <c r="O17" s="30">
        <v>0</v>
      </c>
      <c r="P17" s="30">
        <v>0</v>
      </c>
      <c r="Q17" s="30">
        <v>0</v>
      </c>
      <c r="R17" s="30">
        <v>0</v>
      </c>
      <c r="S17" s="30">
        <v>0</v>
      </c>
    </row>
    <row r="18" spans="1:19" ht="12.75" customHeight="1">
      <c r="A18" s="11"/>
      <c r="B18" s="6" t="s">
        <v>41</v>
      </c>
      <c r="C18" s="11"/>
      <c r="D18" s="29">
        <v>0</v>
      </c>
      <c r="E18" s="29">
        <v>0</v>
      </c>
      <c r="F18" s="29">
        <v>0</v>
      </c>
      <c r="G18" s="29">
        <v>0</v>
      </c>
      <c r="H18" s="29">
        <v>0</v>
      </c>
      <c r="I18" s="29">
        <v>0</v>
      </c>
      <c r="J18" s="30">
        <v>0</v>
      </c>
      <c r="K18" s="30">
        <v>0.99009900990099009</v>
      </c>
      <c r="L18" s="30">
        <v>0.98039215686274506</v>
      </c>
      <c r="M18" s="30">
        <v>1.1627906976744187</v>
      </c>
      <c r="N18" s="30">
        <v>2.2727272727272729</v>
      </c>
      <c r="O18" s="30">
        <v>0</v>
      </c>
      <c r="P18" s="30">
        <v>3.225806451612903</v>
      </c>
      <c r="Q18" s="30">
        <v>0</v>
      </c>
      <c r="R18" s="30">
        <v>3.0303030303030303</v>
      </c>
      <c r="S18" s="30">
        <v>0</v>
      </c>
    </row>
    <row r="19" spans="1:19" ht="12.75" customHeight="1">
      <c r="A19" s="11"/>
      <c r="B19" s="7" t="s">
        <v>42</v>
      </c>
      <c r="C19" s="33"/>
      <c r="D19" s="34">
        <v>10.434782608695652</v>
      </c>
      <c r="E19" s="34">
        <v>3.4482758620689653</v>
      </c>
      <c r="F19" s="34">
        <v>26.086956521739129</v>
      </c>
      <c r="G19" s="34">
        <v>7.9365079365079367</v>
      </c>
      <c r="H19" s="34">
        <v>16.279069767441861</v>
      </c>
      <c r="I19" s="34">
        <v>25.581395348837209</v>
      </c>
      <c r="J19" s="35">
        <v>55.68181818181818</v>
      </c>
      <c r="K19" s="35">
        <v>56.435643564356432</v>
      </c>
      <c r="L19" s="35">
        <v>64.705882352941174</v>
      </c>
      <c r="M19" s="35">
        <v>65.116279069767444</v>
      </c>
      <c r="N19" s="35">
        <v>67.045454545454547</v>
      </c>
      <c r="O19" s="35">
        <v>68.918918918918919</v>
      </c>
      <c r="P19" s="35">
        <v>65.591397849462368</v>
      </c>
      <c r="Q19" s="35">
        <v>42.5</v>
      </c>
      <c r="R19" s="35">
        <v>33.333333333333336</v>
      </c>
      <c r="S19" s="35">
        <v>3.8461538461538463</v>
      </c>
    </row>
    <row r="20" spans="1:19" ht="12.75" customHeight="1">
      <c r="A20" s="11"/>
      <c r="B20" s="8" t="s">
        <v>4</v>
      </c>
      <c r="C20" s="11"/>
      <c r="D20" s="29">
        <v>43.478260869565219</v>
      </c>
      <c r="E20" s="29">
        <v>50.574712643678161</v>
      </c>
      <c r="F20" s="29">
        <v>47.826086956521742</v>
      </c>
      <c r="G20" s="29">
        <v>35.714285714285715</v>
      </c>
      <c r="H20" s="29">
        <v>44.186046511627907</v>
      </c>
      <c r="I20" s="29">
        <v>44.186046511627907</v>
      </c>
      <c r="J20" s="30">
        <v>48.863636363636367</v>
      </c>
      <c r="K20" s="30">
        <v>49.504950495049506</v>
      </c>
      <c r="L20" s="30">
        <v>45.098039215686278</v>
      </c>
      <c r="M20" s="29">
        <v>46.511627906976742</v>
      </c>
      <c r="N20" s="29">
        <v>44.31818181818182</v>
      </c>
      <c r="O20" s="29">
        <v>33.783783783783782</v>
      </c>
      <c r="P20" s="29">
        <v>35.483870967741936</v>
      </c>
      <c r="Q20" s="29">
        <v>27.5</v>
      </c>
      <c r="R20" s="29">
        <v>21.212121212121211</v>
      </c>
      <c r="S20" s="29">
        <v>11.538461538461538</v>
      </c>
    </row>
    <row r="21" spans="1:19" ht="12.75" customHeight="1">
      <c r="A21" s="11"/>
      <c r="B21" s="14" t="s">
        <v>43</v>
      </c>
      <c r="C21" s="11"/>
      <c r="D21" s="29">
        <v>21.739130434782609</v>
      </c>
      <c r="E21" s="29">
        <v>16.091954022988507</v>
      </c>
      <c r="F21" s="29">
        <v>25</v>
      </c>
      <c r="G21" s="29">
        <v>34.126984126984127</v>
      </c>
      <c r="H21" s="29">
        <v>44.186046511627907</v>
      </c>
      <c r="I21" s="29">
        <v>65.116279069767444</v>
      </c>
      <c r="J21" s="30">
        <v>59.090909090909093</v>
      </c>
      <c r="K21" s="30">
        <v>67.32673267326733</v>
      </c>
      <c r="L21" s="30">
        <v>66.666666666666671</v>
      </c>
      <c r="M21" s="29">
        <v>67.441860465116278</v>
      </c>
      <c r="N21" s="29">
        <v>68.181818181818187</v>
      </c>
      <c r="O21" s="29">
        <v>68.918918918918919</v>
      </c>
      <c r="P21" s="29">
        <v>66.666666666666671</v>
      </c>
      <c r="Q21" s="29">
        <v>60</v>
      </c>
      <c r="R21" s="29">
        <v>63.636363636363633</v>
      </c>
      <c r="S21" s="29">
        <v>50</v>
      </c>
    </row>
    <row r="22" spans="1:19" ht="12.75" customHeight="1">
      <c r="A22" s="11"/>
      <c r="B22" s="15" t="s">
        <v>65</v>
      </c>
      <c r="C22" s="33"/>
      <c r="D22" s="34">
        <v>56.521739130434781</v>
      </c>
      <c r="E22" s="34">
        <v>54.022988505747129</v>
      </c>
      <c r="F22" s="34">
        <v>60.869565217391305</v>
      </c>
      <c r="G22" s="34">
        <v>57.936507936507937</v>
      </c>
      <c r="H22" s="34">
        <v>65.116279069767444</v>
      </c>
      <c r="I22" s="34">
        <v>73.255813953488371</v>
      </c>
      <c r="J22" s="35">
        <v>72.727272727272734</v>
      </c>
      <c r="K22" s="35">
        <v>74.257425742574256</v>
      </c>
      <c r="L22" s="35">
        <v>80.392156862745097</v>
      </c>
      <c r="M22" s="34">
        <v>81.395348837209298</v>
      </c>
      <c r="N22" s="34">
        <v>78.409090909090907</v>
      </c>
      <c r="O22" s="34">
        <v>75.675675675675677</v>
      </c>
      <c r="P22" s="34">
        <v>77.41935483870968</v>
      </c>
      <c r="Q22" s="34">
        <v>65</v>
      </c>
      <c r="R22" s="34">
        <v>72.727272727272734</v>
      </c>
      <c r="S22" s="34">
        <v>53.846153846153847</v>
      </c>
    </row>
    <row r="23" spans="1:19" ht="12.75" customHeight="1">
      <c r="A23" s="11"/>
      <c r="B23" s="16" t="s">
        <v>44</v>
      </c>
      <c r="C23" s="11"/>
      <c r="D23" s="29">
        <v>21.739130434782609</v>
      </c>
      <c r="E23" s="29">
        <v>16.091954022988507</v>
      </c>
      <c r="F23" s="29">
        <v>25</v>
      </c>
      <c r="G23" s="29">
        <v>34.126984126984127</v>
      </c>
      <c r="H23" s="29">
        <v>44.186046511627907</v>
      </c>
      <c r="I23" s="29">
        <v>65.116279069767444</v>
      </c>
      <c r="J23" s="30">
        <v>59.090909090909093</v>
      </c>
      <c r="K23" s="30">
        <v>64.356435643564353</v>
      </c>
      <c r="L23" s="30">
        <v>64.705882352941174</v>
      </c>
      <c r="M23" s="29">
        <v>66.279069767441854</v>
      </c>
      <c r="N23" s="29">
        <v>65.909090909090907</v>
      </c>
      <c r="O23" s="29">
        <v>68.918918918918919</v>
      </c>
      <c r="P23" s="29">
        <v>63.44086021505376</v>
      </c>
      <c r="Q23" s="29">
        <v>60</v>
      </c>
      <c r="R23" s="29">
        <v>63.636363636363633</v>
      </c>
      <c r="S23" s="29">
        <v>46.153846153846153</v>
      </c>
    </row>
    <row r="24" spans="1:19" ht="12.75" customHeight="1">
      <c r="A24" s="11"/>
      <c r="B24" s="6" t="s">
        <v>150</v>
      </c>
      <c r="C24" s="11"/>
      <c r="D24" s="29">
        <v>100</v>
      </c>
      <c r="E24" s="29">
        <v>100</v>
      </c>
      <c r="F24" s="29">
        <v>100</v>
      </c>
      <c r="G24" s="29">
        <v>100</v>
      </c>
      <c r="H24" s="29">
        <v>98.245614035087712</v>
      </c>
      <c r="I24" s="29">
        <v>98.214285714285708</v>
      </c>
      <c r="J24" s="30">
        <v>86.538461538461519</v>
      </c>
      <c r="K24" s="30">
        <v>78.461538461538467</v>
      </c>
      <c r="L24" s="30">
        <v>54.545454545454547</v>
      </c>
      <c r="M24" s="29">
        <v>49.122807017543863</v>
      </c>
      <c r="N24" s="29">
        <v>53.448275862068968</v>
      </c>
      <c r="O24" s="29">
        <v>49.019607843137258</v>
      </c>
      <c r="P24" s="29">
        <v>38.983050847457626</v>
      </c>
      <c r="Q24" s="291"/>
      <c r="R24" s="291"/>
      <c r="S24" s="291"/>
    </row>
    <row r="25" spans="1:19" ht="12.75" customHeight="1">
      <c r="A25" s="11"/>
      <c r="B25" s="7" t="s">
        <v>151</v>
      </c>
      <c r="C25" s="33"/>
      <c r="D25" s="34">
        <v>0</v>
      </c>
      <c r="E25" s="34">
        <v>0</v>
      </c>
      <c r="F25" s="34">
        <v>0</v>
      </c>
      <c r="G25" s="34">
        <v>0</v>
      </c>
      <c r="H25" s="34">
        <v>8.7719298245614024</v>
      </c>
      <c r="I25" s="34">
        <v>23.214285714285715</v>
      </c>
      <c r="J25" s="35">
        <v>25</v>
      </c>
      <c r="K25" s="35">
        <v>43.07692307692308</v>
      </c>
      <c r="L25" s="35">
        <v>53.030303030303024</v>
      </c>
      <c r="M25" s="34">
        <v>70.175438596491219</v>
      </c>
      <c r="N25" s="34">
        <v>58.62068965517242</v>
      </c>
      <c r="O25" s="34">
        <v>64.705882352941174</v>
      </c>
      <c r="P25" s="34">
        <v>72.881355932203391</v>
      </c>
      <c r="Q25" s="292"/>
      <c r="R25" s="292"/>
      <c r="S25" s="292"/>
    </row>
    <row r="26" spans="1:19"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c r="Q26" s="29">
        <v>0</v>
      </c>
      <c r="R26" s="29">
        <v>3.0303030303030303</v>
      </c>
      <c r="S26" s="29">
        <v>0</v>
      </c>
    </row>
    <row r="27" spans="1:19" ht="12.75" customHeight="1">
      <c r="A27" s="11"/>
      <c r="B27" s="60" t="s">
        <v>45</v>
      </c>
      <c r="C27" s="61"/>
      <c r="D27" s="62">
        <v>56.521739130434781</v>
      </c>
      <c r="E27" s="62">
        <v>54.022988505747129</v>
      </c>
      <c r="F27" s="62">
        <v>60.869565217391305</v>
      </c>
      <c r="G27" s="62">
        <v>57.936507936507937</v>
      </c>
      <c r="H27" s="62">
        <v>65.116279069767444</v>
      </c>
      <c r="I27" s="69">
        <v>73.255813953488371</v>
      </c>
      <c r="J27" s="69">
        <v>72.727272727272734</v>
      </c>
      <c r="K27" s="69">
        <v>74.257425742574256</v>
      </c>
      <c r="L27" s="69">
        <v>80.392156862745097</v>
      </c>
      <c r="M27" s="62">
        <v>81.395348837209298</v>
      </c>
      <c r="N27" s="62">
        <v>78.409090909090907</v>
      </c>
      <c r="O27" s="62">
        <v>75.675675675675677</v>
      </c>
      <c r="P27" s="62">
        <v>77.41935483870968</v>
      </c>
      <c r="Q27" s="62">
        <v>65</v>
      </c>
      <c r="R27" s="62">
        <v>72.727272727272734</v>
      </c>
      <c r="S27" s="62">
        <v>53.846153846153847</v>
      </c>
    </row>
    <row r="28" spans="1:19" ht="12.75" customHeight="1">
      <c r="A28" s="11"/>
      <c r="B28" s="15" t="s">
        <v>48</v>
      </c>
      <c r="C28" s="11"/>
      <c r="D28" s="29">
        <v>1.7391304347826086</v>
      </c>
      <c r="E28" s="29">
        <v>8.0459770114942533</v>
      </c>
      <c r="F28" s="29">
        <v>6.5217391304347823</v>
      </c>
      <c r="G28" s="29">
        <v>4.7619047619047619</v>
      </c>
      <c r="H28" s="29">
        <v>3.1007751937984498</v>
      </c>
      <c r="I28" s="29">
        <v>5.8139534883720927</v>
      </c>
      <c r="J28" s="38">
        <v>5.6818181818181817</v>
      </c>
      <c r="K28" s="30">
        <v>4.9504950495049505</v>
      </c>
      <c r="L28" s="30">
        <v>0.98039215686274506</v>
      </c>
      <c r="M28" s="29">
        <v>5.8139534883720927</v>
      </c>
      <c r="N28" s="29">
        <v>7.9545454545454541</v>
      </c>
      <c r="O28" s="29">
        <v>8.1081081081081088</v>
      </c>
      <c r="P28" s="29">
        <v>5.376344086021505</v>
      </c>
      <c r="Q28" s="29">
        <v>5</v>
      </c>
      <c r="R28" s="29">
        <v>3.0303030303030303</v>
      </c>
      <c r="S28" s="29">
        <v>3.8461538461538463</v>
      </c>
    </row>
    <row r="29" spans="1:19" ht="12.75" customHeight="1">
      <c r="A29" s="11"/>
      <c r="B29" s="17" t="s">
        <v>46</v>
      </c>
      <c r="C29" s="33"/>
      <c r="D29" s="34">
        <v>1.7391304347826086</v>
      </c>
      <c r="E29" s="34">
        <v>6.8965517241379306</v>
      </c>
      <c r="F29" s="34">
        <v>2.1739130434782608</v>
      </c>
      <c r="G29" s="34">
        <v>4.7619047619047619</v>
      </c>
      <c r="H29" s="34">
        <v>6.9767441860465116</v>
      </c>
      <c r="I29" s="34">
        <v>10.465116279069768</v>
      </c>
      <c r="J29" s="35">
        <v>7.9545454545454541</v>
      </c>
      <c r="K29" s="35">
        <v>5.9405940594059405</v>
      </c>
      <c r="L29" s="35">
        <v>5.882352941176471</v>
      </c>
      <c r="M29" s="34">
        <v>6.9767441860465116</v>
      </c>
      <c r="N29" s="34">
        <v>10.227272727272727</v>
      </c>
      <c r="O29" s="34">
        <v>17.567567567567568</v>
      </c>
      <c r="P29" s="34">
        <v>5.376344086021505</v>
      </c>
      <c r="Q29" s="34">
        <v>5</v>
      </c>
      <c r="R29" s="34">
        <v>6.0606060606060606</v>
      </c>
      <c r="S29" s="34">
        <v>7.6923076923076925</v>
      </c>
    </row>
    <row r="30" spans="1:19" ht="12.75" customHeight="1">
      <c r="A30" s="11"/>
      <c r="B30" s="6" t="s">
        <v>145</v>
      </c>
      <c r="C30" s="11"/>
      <c r="D30" s="29">
        <v>8.9108910891089117</v>
      </c>
      <c r="E30" s="29">
        <v>7.7922077922077921</v>
      </c>
      <c r="F30" s="29">
        <v>2.4691358024691357</v>
      </c>
      <c r="G30" s="29">
        <v>3.6036036036036037</v>
      </c>
      <c r="H30" s="29">
        <v>11.607142857142858</v>
      </c>
      <c r="I30" s="29">
        <v>8.1081081081081088</v>
      </c>
      <c r="J30" s="30">
        <v>9.3333333333333339</v>
      </c>
      <c r="K30" s="30">
        <v>6.8965517241379306</v>
      </c>
      <c r="L30" s="30">
        <v>2.2471910112359552</v>
      </c>
      <c r="M30" s="30">
        <v>2.7027027027027026</v>
      </c>
      <c r="N30" s="30">
        <v>2.7397260273972601</v>
      </c>
      <c r="O30" s="30">
        <v>8.064516129032258</v>
      </c>
      <c r="P30" s="30">
        <v>8.235294117647058</v>
      </c>
      <c r="Q30" s="30">
        <v>2.7777777777777777</v>
      </c>
      <c r="R30" s="30">
        <v>9.375</v>
      </c>
      <c r="S30" s="30">
        <v>0</v>
      </c>
    </row>
    <row r="31" spans="1:19" ht="13.5">
      <c r="A31" s="11"/>
      <c r="B31" s="7" t="s">
        <v>146</v>
      </c>
      <c r="C31" s="33"/>
      <c r="D31" s="34">
        <v>2.9702970297029703</v>
      </c>
      <c r="E31" s="34">
        <v>2.5974025974025974</v>
      </c>
      <c r="F31" s="34">
        <v>6.1728395061728394</v>
      </c>
      <c r="G31" s="34">
        <v>2.7027027027027026</v>
      </c>
      <c r="H31" s="34">
        <v>1.7857142857142858</v>
      </c>
      <c r="I31" s="34">
        <v>1.3513513513513513</v>
      </c>
      <c r="J31" s="34">
        <v>0</v>
      </c>
      <c r="K31" s="35">
        <v>4.5977011494252871</v>
      </c>
      <c r="L31" s="35">
        <v>1.1235955056179776</v>
      </c>
      <c r="M31" s="35">
        <v>2.7027027027027026</v>
      </c>
      <c r="N31" s="34">
        <v>0</v>
      </c>
      <c r="O31" s="34">
        <v>3.225806451612903</v>
      </c>
      <c r="P31" s="34">
        <v>1.1363636363636365</v>
      </c>
      <c r="Q31" s="292"/>
      <c r="R31" s="292"/>
      <c r="S31" s="292"/>
    </row>
    <row r="32" spans="1:19" ht="13.5">
      <c r="A32" s="11"/>
      <c r="B32" s="187" t="s">
        <v>144</v>
      </c>
      <c r="C32" s="260"/>
      <c r="D32" s="130">
        <v>9.5652173913043477</v>
      </c>
      <c r="E32" s="130">
        <v>11.494252873563218</v>
      </c>
      <c r="F32" s="130">
        <v>21.739130434782609</v>
      </c>
      <c r="G32" s="130">
        <v>31.746031746031747</v>
      </c>
      <c r="H32" s="130">
        <v>41.860465116279073</v>
      </c>
      <c r="I32" s="130">
        <v>67.441860465116278</v>
      </c>
      <c r="J32" s="131">
        <v>61.363636363636367</v>
      </c>
      <c r="K32" s="131">
        <v>57.425742574257427</v>
      </c>
      <c r="L32" s="131">
        <v>71.568627450980387</v>
      </c>
      <c r="M32" s="130">
        <v>72.093023255813947</v>
      </c>
      <c r="N32" s="130">
        <v>65.909090909090907</v>
      </c>
      <c r="O32" s="130">
        <v>72.972972972972968</v>
      </c>
      <c r="P32" s="130">
        <v>72.043010752688176</v>
      </c>
      <c r="Q32" s="130">
        <v>80</v>
      </c>
      <c r="R32" s="130">
        <v>72.727272727272734</v>
      </c>
      <c r="S32" s="130">
        <v>65.384615384615387</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A35" s="43"/>
      <c r="B35" s="424"/>
      <c r="C35" s="424"/>
      <c r="D35" s="424"/>
      <c r="E35" s="424"/>
      <c r="F35" s="424"/>
      <c r="G35" s="424"/>
      <c r="H35" s="424"/>
      <c r="I35" s="424"/>
      <c r="J35" s="424"/>
      <c r="K35" s="424"/>
      <c r="L35" s="424"/>
      <c r="M35" s="424"/>
      <c r="N35" s="424"/>
      <c r="O35" s="424"/>
      <c r="P35" s="424"/>
      <c r="Q35" s="424"/>
      <c r="R35" s="424"/>
      <c r="S35" s="424"/>
    </row>
    <row r="36" spans="1:19" ht="15" customHeight="1">
      <c r="N36" s="259"/>
    </row>
    <row r="37" spans="1:19" ht="15" customHeight="1"/>
    <row r="41" spans="1:19" ht="15" customHeight="1"/>
    <row r="47" spans="1:19" ht="15" customHeight="1"/>
    <row r="49"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9"/>
  <sheetViews>
    <sheetView showGridLines="0" showRowColHeaders="0" workbookViewId="0">
      <pane xSplit="1" ySplit="6" topLeftCell="B7" activePane="bottomRight" state="frozen"/>
      <selection activeCell="L48" sqref="L48"/>
      <selection pane="topRight" activeCell="L48" sqref="L48"/>
      <selection pane="bottomLeft" activeCell="L48" sqref="L48"/>
      <selection pane="bottomRight" activeCell="L48" sqref="L4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19" s="74" customFormat="1">
      <c r="A1" s="18"/>
      <c r="B1" s="18"/>
      <c r="C1" s="18"/>
      <c r="D1" s="18"/>
      <c r="E1" s="18"/>
      <c r="F1" s="18"/>
      <c r="G1" s="18"/>
      <c r="H1" s="18"/>
      <c r="I1" s="18"/>
      <c r="J1" s="18"/>
      <c r="K1" s="18"/>
      <c r="L1" s="18"/>
      <c r="M1" s="18"/>
      <c r="N1" s="18"/>
      <c r="O1" s="18"/>
    </row>
    <row r="2" spans="1:19" s="74" customFormat="1" ht="12.75" customHeight="1">
      <c r="A2" s="18"/>
      <c r="B2" s="425" t="s">
        <v>207</v>
      </c>
      <c r="C2" s="425"/>
      <c r="D2" s="425"/>
      <c r="E2" s="425"/>
      <c r="F2" s="425"/>
      <c r="G2" s="425"/>
      <c r="H2" s="425"/>
      <c r="I2" s="425"/>
      <c r="J2" s="425"/>
      <c r="K2" s="425"/>
      <c r="L2" s="425"/>
      <c r="M2" s="425"/>
      <c r="N2" s="425"/>
      <c r="O2" s="425"/>
      <c r="P2" s="425"/>
      <c r="Q2" s="425"/>
      <c r="R2" s="425"/>
      <c r="S2" s="425"/>
    </row>
    <row r="3" spans="1:19" s="74" customFormat="1" ht="17.25" customHeight="1">
      <c r="A3" s="18"/>
      <c r="B3" s="425"/>
      <c r="C3" s="425"/>
      <c r="D3" s="425"/>
      <c r="E3" s="425"/>
      <c r="F3" s="425"/>
      <c r="G3" s="425"/>
      <c r="H3" s="425"/>
      <c r="I3" s="425"/>
      <c r="J3" s="425"/>
      <c r="K3" s="425"/>
      <c r="L3" s="425"/>
      <c r="M3" s="425"/>
      <c r="N3" s="425"/>
      <c r="O3" s="425"/>
      <c r="P3" s="425"/>
      <c r="Q3" s="425"/>
      <c r="R3" s="425"/>
      <c r="S3" s="425"/>
    </row>
    <row r="4" spans="1:19" ht="14.25" customHeight="1">
      <c r="A4" s="43"/>
      <c r="B4" s="110" t="s">
        <v>17</v>
      </c>
      <c r="C4" s="426" t="s">
        <v>68</v>
      </c>
      <c r="D4" s="426"/>
      <c r="E4" s="46"/>
      <c r="F4" s="46"/>
      <c r="G4" s="46"/>
      <c r="H4" s="46"/>
      <c r="I4" s="46"/>
      <c r="J4" s="46"/>
      <c r="K4" s="46"/>
      <c r="L4" s="46"/>
      <c r="M4" s="46"/>
      <c r="N4" s="46"/>
      <c r="O4" s="46"/>
    </row>
    <row r="5" spans="1:19" ht="14.25" customHeight="1">
      <c r="A5" s="43"/>
      <c r="B5" s="49"/>
      <c r="C5" s="46"/>
      <c r="D5" s="428" t="s">
        <v>183</v>
      </c>
      <c r="E5" s="428"/>
      <c r="F5" s="428"/>
      <c r="G5" s="428"/>
      <c r="H5" s="428"/>
      <c r="I5" s="428"/>
      <c r="J5" s="428"/>
      <c r="K5" s="428"/>
      <c r="L5" s="428"/>
      <c r="M5" s="428"/>
      <c r="N5" s="428"/>
      <c r="O5" s="428"/>
      <c r="P5" s="428"/>
    </row>
    <row r="6" spans="1:19"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19" ht="12.75" customHeight="1">
      <c r="A7" s="43"/>
      <c r="B7" s="8" t="s">
        <v>9</v>
      </c>
      <c r="C7" s="50"/>
      <c r="D7" s="83">
        <v>10</v>
      </c>
      <c r="E7" s="83">
        <v>16</v>
      </c>
      <c r="F7" s="83">
        <v>12</v>
      </c>
      <c r="G7" s="83">
        <v>20</v>
      </c>
      <c r="H7" s="83">
        <v>18</v>
      </c>
      <c r="I7" s="83">
        <v>21</v>
      </c>
      <c r="J7" s="83">
        <v>20</v>
      </c>
      <c r="K7" s="83">
        <v>23</v>
      </c>
      <c r="L7" s="83">
        <v>22</v>
      </c>
      <c r="M7" s="83">
        <v>19</v>
      </c>
      <c r="N7" s="83">
        <v>34</v>
      </c>
      <c r="O7" s="83">
        <v>30</v>
      </c>
      <c r="P7" s="83">
        <v>24</v>
      </c>
      <c r="Q7" s="83">
        <v>42</v>
      </c>
      <c r="R7" s="83">
        <v>22</v>
      </c>
      <c r="S7" s="83">
        <v>18</v>
      </c>
    </row>
    <row r="8" spans="1:19" ht="12.75" customHeight="1">
      <c r="A8" s="43"/>
      <c r="B8" s="6" t="s">
        <v>97</v>
      </c>
      <c r="C8" s="54"/>
      <c r="D8" s="133">
        <f>+D7/'04'!D7</f>
        <v>0.2</v>
      </c>
      <c r="E8" s="133">
        <f>+E7/'04'!E7</f>
        <v>0.29090909090909089</v>
      </c>
      <c r="F8" s="133">
        <f>+F7/'04'!F7</f>
        <v>0.25</v>
      </c>
      <c r="G8" s="133">
        <f>+G7/'04'!G7</f>
        <v>0.40816326530612246</v>
      </c>
      <c r="H8" s="133">
        <f>+H7/'04'!H7</f>
        <v>0.38297872340425532</v>
      </c>
      <c r="I8" s="133">
        <f>+I7/'04'!I7</f>
        <v>0.42</v>
      </c>
      <c r="J8" s="133">
        <f>+J7/'04'!J7</f>
        <v>0.39215686274509803</v>
      </c>
      <c r="K8" s="133">
        <f>+K7/'04'!K7</f>
        <v>0.46</v>
      </c>
      <c r="L8" s="133">
        <f>+L7/'04'!L7</f>
        <v>0.53658536585365857</v>
      </c>
      <c r="M8" s="133">
        <f>+M7/'04'!M7</f>
        <v>0.45238095238095238</v>
      </c>
      <c r="N8" s="133">
        <f>+N7/'04'!N7</f>
        <v>0.54838709677419351</v>
      </c>
      <c r="O8" s="133">
        <f>+O7/'04'!O7</f>
        <v>0.63829787234042556</v>
      </c>
      <c r="P8" s="133">
        <f>+P7/'04'!P7</f>
        <v>0.6</v>
      </c>
      <c r="Q8" s="133">
        <f>+Q7/'04'!Q7</f>
        <v>0.65625</v>
      </c>
      <c r="R8" s="133">
        <f>+R7/'04'!R7</f>
        <v>0.52380952380952384</v>
      </c>
      <c r="S8" s="133">
        <f>+S7/'04'!S7</f>
        <v>0.40909090909090912</v>
      </c>
    </row>
    <row r="9" spans="1:19" ht="12.75" customHeight="1">
      <c r="A9" s="43"/>
      <c r="B9" s="6" t="s">
        <v>37</v>
      </c>
      <c r="C9" s="43"/>
      <c r="D9" s="122">
        <v>1.2</v>
      </c>
      <c r="E9" s="122">
        <v>1.1875</v>
      </c>
      <c r="F9" s="122">
        <v>1.1666666666666667</v>
      </c>
      <c r="G9" s="122">
        <v>1.35</v>
      </c>
      <c r="H9" s="123">
        <v>1.5555555555555556</v>
      </c>
      <c r="I9" s="122">
        <v>1.7619047619047619</v>
      </c>
      <c r="J9" s="124">
        <v>1.8</v>
      </c>
      <c r="K9" s="124">
        <v>1.6521739130434783</v>
      </c>
      <c r="L9" s="124">
        <v>1.9090909090909092</v>
      </c>
      <c r="M9" s="124">
        <v>1.8947368421052631</v>
      </c>
      <c r="N9" s="124">
        <v>2</v>
      </c>
      <c r="O9" s="124">
        <v>1.9</v>
      </c>
      <c r="P9" s="124">
        <v>1.9583333333333333</v>
      </c>
      <c r="Q9" s="124">
        <v>2.0476190476190474</v>
      </c>
      <c r="R9" s="124">
        <v>1.9090909090909092</v>
      </c>
      <c r="S9" s="124">
        <v>2</v>
      </c>
    </row>
    <row r="10" spans="1:19">
      <c r="A10" s="43"/>
      <c r="B10" s="6" t="s">
        <v>2</v>
      </c>
      <c r="C10" s="43"/>
      <c r="D10" s="125">
        <v>60</v>
      </c>
      <c r="E10" s="125">
        <v>50</v>
      </c>
      <c r="F10" s="125">
        <v>50</v>
      </c>
      <c r="G10" s="125">
        <v>55</v>
      </c>
      <c r="H10" s="125">
        <v>77.777777777777771</v>
      </c>
      <c r="I10" s="125">
        <v>52.38095238095238</v>
      </c>
      <c r="J10" s="126">
        <v>60</v>
      </c>
      <c r="K10" s="126">
        <v>69.565217391304344</v>
      </c>
      <c r="L10" s="126">
        <v>81.818181818181813</v>
      </c>
      <c r="M10" s="126">
        <v>78.94736842105263</v>
      </c>
      <c r="N10" s="126">
        <v>76.470588235294116</v>
      </c>
      <c r="O10" s="126">
        <v>76.666666666666671</v>
      </c>
      <c r="P10" s="126">
        <v>91.666666666666671</v>
      </c>
      <c r="Q10" s="126">
        <v>80.952380952380949</v>
      </c>
      <c r="R10" s="126">
        <v>81.818181818181813</v>
      </c>
      <c r="S10" s="126">
        <v>77.777777777777771</v>
      </c>
    </row>
    <row r="11" spans="1:19" ht="12.75" customHeight="1">
      <c r="A11" s="43"/>
      <c r="B11" s="6" t="s">
        <v>5</v>
      </c>
      <c r="C11" s="43"/>
      <c r="D11" s="125">
        <v>50</v>
      </c>
      <c r="E11" s="125">
        <v>31.25</v>
      </c>
      <c r="F11" s="125">
        <v>58.333333333333336</v>
      </c>
      <c r="G11" s="125">
        <v>65</v>
      </c>
      <c r="H11" s="125">
        <v>72.222222222222229</v>
      </c>
      <c r="I11" s="125">
        <v>61.904761904761905</v>
      </c>
      <c r="J11" s="125">
        <v>60</v>
      </c>
      <c r="K11" s="125">
        <v>65.217391304347828</v>
      </c>
      <c r="L11" s="125">
        <v>63.636363636363633</v>
      </c>
      <c r="M11" s="125">
        <v>84.21052631578948</v>
      </c>
      <c r="N11" s="125">
        <v>88.235294117647058</v>
      </c>
      <c r="O11" s="125">
        <v>76.666666666666671</v>
      </c>
      <c r="P11" s="125">
        <v>87.5</v>
      </c>
      <c r="Q11" s="125">
        <v>80.952380952380949</v>
      </c>
      <c r="R11" s="125">
        <v>81.818181818181813</v>
      </c>
      <c r="S11" s="125">
        <v>77.777777777777771</v>
      </c>
    </row>
    <row r="12" spans="1:19" ht="12.75" customHeight="1">
      <c r="A12" s="43"/>
      <c r="B12" s="7" t="s">
        <v>8</v>
      </c>
      <c r="C12" s="51"/>
      <c r="D12" s="127">
        <v>76.900000000000006</v>
      </c>
      <c r="E12" s="127">
        <v>82.375</v>
      </c>
      <c r="F12" s="127">
        <v>73.083333333333329</v>
      </c>
      <c r="G12" s="127">
        <v>74.3</v>
      </c>
      <c r="H12" s="127">
        <v>72.833333333333329</v>
      </c>
      <c r="I12" s="127">
        <v>72.523809523809533</v>
      </c>
      <c r="J12" s="128">
        <v>72.150000000000006</v>
      </c>
      <c r="K12" s="128">
        <v>68.173913043478251</v>
      </c>
      <c r="L12" s="128">
        <v>70.181818181818187</v>
      </c>
      <c r="M12" s="128">
        <v>67.947368421052644</v>
      </c>
      <c r="N12" s="128">
        <v>62.941176470588239</v>
      </c>
      <c r="O12" s="128">
        <v>70.033333333333346</v>
      </c>
      <c r="P12" s="128">
        <v>64</v>
      </c>
      <c r="Q12" s="128">
        <v>63.142857142857132</v>
      </c>
      <c r="R12" s="128">
        <v>64.909090909090907</v>
      </c>
      <c r="S12" s="128">
        <v>61.55555555555555</v>
      </c>
    </row>
    <row r="13" spans="1:19" ht="12.75" customHeight="1">
      <c r="A13" s="43"/>
      <c r="B13" s="6" t="s">
        <v>1</v>
      </c>
      <c r="C13" s="43"/>
      <c r="D13" s="125">
        <v>9.8000000000000007</v>
      </c>
      <c r="E13" s="125">
        <v>9.25</v>
      </c>
      <c r="F13" s="125">
        <v>9.8333333333333339</v>
      </c>
      <c r="G13" s="125">
        <v>11.25</v>
      </c>
      <c r="H13" s="125">
        <v>9.6666666666666661</v>
      </c>
      <c r="I13" s="125">
        <v>10</v>
      </c>
      <c r="J13" s="126">
        <v>7.3</v>
      </c>
      <c r="K13" s="126">
        <v>7.8695652173913055</v>
      </c>
      <c r="L13" s="126">
        <v>11.909090909090908</v>
      </c>
      <c r="M13" s="126">
        <v>6</v>
      </c>
      <c r="N13" s="126">
        <v>7.7058823529411757</v>
      </c>
      <c r="O13" s="126">
        <v>6.9666666666666668</v>
      </c>
      <c r="P13" s="126">
        <v>5.625</v>
      </c>
      <c r="Q13" s="126">
        <v>6.1904761904761898</v>
      </c>
      <c r="R13" s="126">
        <v>7.545454545454545</v>
      </c>
      <c r="S13" s="126">
        <v>7.666666666666667</v>
      </c>
    </row>
    <row r="14" spans="1:19" ht="12.75" customHeight="1">
      <c r="A14" s="43"/>
      <c r="B14" s="6" t="s">
        <v>3</v>
      </c>
      <c r="C14" s="43"/>
      <c r="D14" s="127">
        <v>0</v>
      </c>
      <c r="E14" s="127">
        <v>18.75</v>
      </c>
      <c r="F14" s="127">
        <v>8.3333333333333339</v>
      </c>
      <c r="G14" s="127">
        <v>10</v>
      </c>
      <c r="H14" s="127">
        <v>11.111111111111111</v>
      </c>
      <c r="I14" s="127">
        <v>0</v>
      </c>
      <c r="J14" s="128">
        <v>20</v>
      </c>
      <c r="K14" s="128">
        <v>4.3478260869565215</v>
      </c>
      <c r="L14" s="128">
        <v>4.5454545454545459</v>
      </c>
      <c r="M14" s="128">
        <v>5.2631578947368425</v>
      </c>
      <c r="N14" s="128">
        <v>2.9411764705882355</v>
      </c>
      <c r="O14" s="128">
        <v>6.666666666666667</v>
      </c>
      <c r="P14" s="128">
        <v>4.166666666666667</v>
      </c>
      <c r="Q14" s="128">
        <v>4.7619047619047619</v>
      </c>
      <c r="R14" s="128">
        <v>0</v>
      </c>
      <c r="S14" s="128">
        <v>0</v>
      </c>
    </row>
    <row r="15" spans="1:19" ht="12.75" customHeight="1">
      <c r="A15" s="11"/>
      <c r="B15" s="8" t="s">
        <v>39</v>
      </c>
      <c r="C15" s="36"/>
      <c r="D15" s="89">
        <v>20</v>
      </c>
      <c r="E15" s="89">
        <v>6.25</v>
      </c>
      <c r="F15" s="89">
        <v>16.666666666666668</v>
      </c>
      <c r="G15" s="89">
        <v>25</v>
      </c>
      <c r="H15" s="89">
        <v>61.111111111111114</v>
      </c>
      <c r="I15" s="89">
        <v>61.904761904761905</v>
      </c>
      <c r="J15" s="89">
        <v>60</v>
      </c>
      <c r="K15" s="89">
        <v>56.521739130434781</v>
      </c>
      <c r="L15" s="89">
        <v>81.818181818181813</v>
      </c>
      <c r="M15" s="89">
        <v>84.21052631578948</v>
      </c>
      <c r="N15" s="89">
        <v>91.17647058823529</v>
      </c>
      <c r="O15" s="89">
        <v>86.666666666666671</v>
      </c>
      <c r="P15" s="89">
        <v>95.833333333333329</v>
      </c>
      <c r="Q15" s="89">
        <v>80.952380952380949</v>
      </c>
      <c r="R15" s="89">
        <v>100</v>
      </c>
      <c r="S15" s="89">
        <v>100</v>
      </c>
    </row>
    <row r="16" spans="1:19" ht="12.75" customHeight="1">
      <c r="A16" s="11"/>
      <c r="B16" s="6" t="s">
        <v>40</v>
      </c>
      <c r="C16" s="11"/>
      <c r="D16" s="80">
        <v>50</v>
      </c>
      <c r="E16" s="80">
        <v>37.5</v>
      </c>
      <c r="F16" s="80">
        <v>50</v>
      </c>
      <c r="G16" s="80">
        <v>65</v>
      </c>
      <c r="H16" s="80">
        <v>66.666666666666671</v>
      </c>
      <c r="I16" s="80">
        <v>76.19047619047619</v>
      </c>
      <c r="J16" s="81">
        <v>65</v>
      </c>
      <c r="K16" s="81">
        <v>65.217391304347828</v>
      </c>
      <c r="L16" s="81">
        <v>95.454545454545453</v>
      </c>
      <c r="M16" s="81">
        <v>100</v>
      </c>
      <c r="N16" s="81">
        <v>85.294117647058826</v>
      </c>
      <c r="O16" s="81">
        <v>90</v>
      </c>
      <c r="P16" s="81">
        <v>91.666666666666671</v>
      </c>
      <c r="Q16" s="81">
        <v>90.476190476190482</v>
      </c>
      <c r="R16" s="81">
        <v>90.909090909090907</v>
      </c>
      <c r="S16" s="81">
        <v>100</v>
      </c>
    </row>
    <row r="17" spans="1:19" ht="12.75" customHeight="1">
      <c r="A17" s="11"/>
      <c r="B17" s="6" t="s">
        <v>7</v>
      </c>
      <c r="C17" s="11"/>
      <c r="D17" s="29">
        <v>0</v>
      </c>
      <c r="E17" s="29">
        <v>0</v>
      </c>
      <c r="F17" s="29">
        <v>0</v>
      </c>
      <c r="G17" s="29">
        <v>0</v>
      </c>
      <c r="H17" s="29">
        <v>0</v>
      </c>
      <c r="I17" s="29">
        <v>0</v>
      </c>
      <c r="J17" s="30">
        <v>0</v>
      </c>
      <c r="K17" s="30">
        <v>0</v>
      </c>
      <c r="L17" s="30">
        <v>0</v>
      </c>
      <c r="M17" s="30">
        <v>0</v>
      </c>
      <c r="N17" s="30">
        <v>0</v>
      </c>
      <c r="O17" s="30">
        <v>0</v>
      </c>
      <c r="P17" s="30">
        <v>0</v>
      </c>
      <c r="Q17" s="30">
        <v>0</v>
      </c>
      <c r="R17" s="30">
        <v>0</v>
      </c>
      <c r="S17" s="30">
        <v>0</v>
      </c>
    </row>
    <row r="18" spans="1:19" ht="12.75" customHeight="1">
      <c r="A18" s="11"/>
      <c r="B18" s="6" t="s">
        <v>41</v>
      </c>
      <c r="C18" s="11"/>
      <c r="D18" s="29">
        <v>0</v>
      </c>
      <c r="E18" s="29">
        <v>0</v>
      </c>
      <c r="F18" s="29">
        <v>0</v>
      </c>
      <c r="G18" s="29">
        <v>0</v>
      </c>
      <c r="H18" s="29">
        <v>0</v>
      </c>
      <c r="I18" s="29">
        <v>0</v>
      </c>
      <c r="J18" s="30">
        <v>0</v>
      </c>
      <c r="K18" s="30">
        <v>0</v>
      </c>
      <c r="L18" s="30">
        <v>0</v>
      </c>
      <c r="M18" s="30">
        <v>0</v>
      </c>
      <c r="N18" s="30">
        <v>0</v>
      </c>
      <c r="O18" s="30">
        <v>0</v>
      </c>
      <c r="P18" s="30">
        <v>0</v>
      </c>
      <c r="Q18" s="30">
        <v>4.7619047619047619</v>
      </c>
      <c r="R18" s="30">
        <v>0</v>
      </c>
      <c r="S18" s="30">
        <v>0</v>
      </c>
    </row>
    <row r="19" spans="1:19" ht="12.75" customHeight="1">
      <c r="A19" s="11"/>
      <c r="B19" s="7" t="s">
        <v>42</v>
      </c>
      <c r="C19" s="33"/>
      <c r="D19" s="34">
        <v>0</v>
      </c>
      <c r="E19" s="34">
        <v>0</v>
      </c>
      <c r="F19" s="34">
        <v>0</v>
      </c>
      <c r="G19" s="34">
        <v>10</v>
      </c>
      <c r="H19" s="34">
        <v>33.333333333333336</v>
      </c>
      <c r="I19" s="34">
        <v>42.857142857142854</v>
      </c>
      <c r="J19" s="35">
        <v>10</v>
      </c>
      <c r="K19" s="35">
        <v>30.434782608695652</v>
      </c>
      <c r="L19" s="35">
        <v>31.818181818181817</v>
      </c>
      <c r="M19" s="35">
        <v>47.368421052631582</v>
      </c>
      <c r="N19" s="35">
        <v>47.058823529411768</v>
      </c>
      <c r="O19" s="35">
        <v>26.666666666666668</v>
      </c>
      <c r="P19" s="35">
        <v>50</v>
      </c>
      <c r="Q19" s="35">
        <v>42.857142857142854</v>
      </c>
      <c r="R19" s="35">
        <v>54.545454545454547</v>
      </c>
      <c r="S19" s="35">
        <v>33.333333333333336</v>
      </c>
    </row>
    <row r="20" spans="1:19" ht="12.75" customHeight="1">
      <c r="A20" s="11"/>
      <c r="B20" s="8" t="s">
        <v>4</v>
      </c>
      <c r="C20" s="11"/>
      <c r="D20" s="29">
        <v>10</v>
      </c>
      <c r="E20" s="29">
        <v>12.5</v>
      </c>
      <c r="F20" s="29">
        <v>0</v>
      </c>
      <c r="G20" s="29">
        <v>5</v>
      </c>
      <c r="H20" s="29">
        <v>5.5555555555555554</v>
      </c>
      <c r="I20" s="29">
        <v>4.7619047619047619</v>
      </c>
      <c r="J20" s="30">
        <v>25</v>
      </c>
      <c r="K20" s="30">
        <v>13.043478260869565</v>
      </c>
      <c r="L20" s="30">
        <v>18.181818181818183</v>
      </c>
      <c r="M20" s="29">
        <v>26.315789473684209</v>
      </c>
      <c r="N20" s="29">
        <v>20.588235294117649</v>
      </c>
      <c r="O20" s="29">
        <v>26.666666666666668</v>
      </c>
      <c r="P20" s="29">
        <v>33.333333333333336</v>
      </c>
      <c r="Q20" s="29">
        <v>19.047619047619047</v>
      </c>
      <c r="R20" s="29">
        <v>27.272727272727273</v>
      </c>
      <c r="S20" s="29">
        <v>22.222222222222221</v>
      </c>
    </row>
    <row r="21" spans="1:19" ht="12.75" customHeight="1">
      <c r="A21" s="11"/>
      <c r="B21" s="14" t="s">
        <v>43</v>
      </c>
      <c r="C21" s="11"/>
      <c r="D21" s="29">
        <v>20</v>
      </c>
      <c r="E21" s="29">
        <v>6.25</v>
      </c>
      <c r="F21" s="29">
        <v>16.666666666666668</v>
      </c>
      <c r="G21" s="29">
        <v>15</v>
      </c>
      <c r="H21" s="29">
        <v>50</v>
      </c>
      <c r="I21" s="29">
        <v>57.142857142857146</v>
      </c>
      <c r="J21" s="30">
        <v>60</v>
      </c>
      <c r="K21" s="30">
        <v>52.173913043478258</v>
      </c>
      <c r="L21" s="30">
        <v>81.818181818181813</v>
      </c>
      <c r="M21" s="29">
        <v>84.21052631578948</v>
      </c>
      <c r="N21" s="29">
        <v>94.117647058823536</v>
      </c>
      <c r="O21" s="29">
        <v>80</v>
      </c>
      <c r="P21" s="29">
        <v>83.333333333333329</v>
      </c>
      <c r="Q21" s="29">
        <v>76.19047619047619</v>
      </c>
      <c r="R21" s="29">
        <v>100</v>
      </c>
      <c r="S21" s="29">
        <v>100</v>
      </c>
    </row>
    <row r="22" spans="1:19" ht="12.75" customHeight="1">
      <c r="A22" s="11"/>
      <c r="B22" s="15" t="s">
        <v>65</v>
      </c>
      <c r="C22" s="33"/>
      <c r="D22" s="34">
        <v>30</v>
      </c>
      <c r="E22" s="34">
        <v>12.5</v>
      </c>
      <c r="F22" s="34">
        <v>16.666666666666668</v>
      </c>
      <c r="G22" s="34">
        <v>20</v>
      </c>
      <c r="H22" s="34">
        <v>50</v>
      </c>
      <c r="I22" s="34">
        <v>57.142857142857146</v>
      </c>
      <c r="J22" s="35">
        <v>65</v>
      </c>
      <c r="K22" s="35">
        <v>56.521739130434781</v>
      </c>
      <c r="L22" s="35">
        <v>86.36363636363636</v>
      </c>
      <c r="M22" s="34">
        <v>84.21052631578948</v>
      </c>
      <c r="N22" s="34">
        <v>94.117647058823536</v>
      </c>
      <c r="O22" s="34">
        <v>80</v>
      </c>
      <c r="P22" s="34">
        <v>87.5</v>
      </c>
      <c r="Q22" s="34">
        <v>76.19047619047619</v>
      </c>
      <c r="R22" s="34">
        <v>100</v>
      </c>
      <c r="S22" s="34">
        <v>100</v>
      </c>
    </row>
    <row r="23" spans="1:19" ht="12.75" customHeight="1">
      <c r="A23" s="11"/>
      <c r="B23" s="16" t="s">
        <v>44</v>
      </c>
      <c r="C23" s="11"/>
      <c r="D23" s="29">
        <v>20</v>
      </c>
      <c r="E23" s="29">
        <v>6.25</v>
      </c>
      <c r="F23" s="29">
        <v>16.666666666666668</v>
      </c>
      <c r="G23" s="29">
        <v>15</v>
      </c>
      <c r="H23" s="29">
        <v>50</v>
      </c>
      <c r="I23" s="29">
        <v>57.142857142857146</v>
      </c>
      <c r="J23" s="30">
        <v>60</v>
      </c>
      <c r="K23" s="30">
        <v>39.130434782608695</v>
      </c>
      <c r="L23" s="30">
        <v>77.272727272727266</v>
      </c>
      <c r="M23" s="29">
        <v>84.21052631578948</v>
      </c>
      <c r="N23" s="29">
        <v>91.17647058823529</v>
      </c>
      <c r="O23" s="29">
        <v>73.333333333333329</v>
      </c>
      <c r="P23" s="29">
        <v>75</v>
      </c>
      <c r="Q23" s="29">
        <v>66.666666666666671</v>
      </c>
      <c r="R23" s="29">
        <v>100</v>
      </c>
      <c r="S23" s="29">
        <v>88.888888888888886</v>
      </c>
    </row>
    <row r="24" spans="1:19" ht="12.75" customHeight="1">
      <c r="A24" s="11"/>
      <c r="B24" s="6" t="s">
        <v>150</v>
      </c>
      <c r="C24" s="11"/>
      <c r="D24" s="29">
        <v>100</v>
      </c>
      <c r="E24" s="29">
        <v>100</v>
      </c>
      <c r="F24" s="29">
        <v>100</v>
      </c>
      <c r="G24" s="29">
        <v>100</v>
      </c>
      <c r="H24" s="29">
        <v>100</v>
      </c>
      <c r="I24" s="29">
        <v>100</v>
      </c>
      <c r="J24" s="30">
        <v>41.666666666666664</v>
      </c>
      <c r="K24" s="30">
        <v>77.777777777777771</v>
      </c>
      <c r="L24" s="30">
        <v>70.588235294117652</v>
      </c>
      <c r="M24" s="29">
        <v>37.5</v>
      </c>
      <c r="N24" s="29">
        <v>54.838709677419359</v>
      </c>
      <c r="O24" s="29">
        <v>20</v>
      </c>
      <c r="P24" s="29">
        <v>27.777777777777779</v>
      </c>
      <c r="Q24" s="291"/>
      <c r="R24" s="291"/>
      <c r="S24" s="291"/>
    </row>
    <row r="25" spans="1:19" ht="12.75" customHeight="1">
      <c r="A25" s="11"/>
      <c r="B25" s="7" t="s">
        <v>151</v>
      </c>
      <c r="C25" s="33"/>
      <c r="D25" s="34">
        <v>0</v>
      </c>
      <c r="E25" s="34">
        <v>0</v>
      </c>
      <c r="F25" s="34">
        <v>0</v>
      </c>
      <c r="G25" s="34">
        <v>0</v>
      </c>
      <c r="H25" s="34">
        <v>0</v>
      </c>
      <c r="I25" s="34">
        <v>8.3333333333333339</v>
      </c>
      <c r="J25" s="35">
        <v>58.333333333333336</v>
      </c>
      <c r="K25" s="35">
        <v>44.444444444444443</v>
      </c>
      <c r="L25" s="35">
        <v>58.823529411764703</v>
      </c>
      <c r="M25" s="34">
        <v>68.75</v>
      </c>
      <c r="N25" s="34">
        <v>80.645161290322591</v>
      </c>
      <c r="O25" s="34">
        <v>90</v>
      </c>
      <c r="P25" s="34">
        <v>88.888888888888886</v>
      </c>
      <c r="Q25" s="292"/>
      <c r="R25" s="292"/>
      <c r="S25" s="292"/>
    </row>
    <row r="26" spans="1:19"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c r="Q26" s="29">
        <v>0</v>
      </c>
      <c r="R26" s="29">
        <v>0</v>
      </c>
      <c r="S26" s="29">
        <v>0</v>
      </c>
    </row>
    <row r="27" spans="1:19" ht="12.75" customHeight="1">
      <c r="A27" s="11"/>
      <c r="B27" s="60" t="s">
        <v>45</v>
      </c>
      <c r="C27" s="61"/>
      <c r="D27" s="62">
        <v>30</v>
      </c>
      <c r="E27" s="62">
        <v>12.5</v>
      </c>
      <c r="F27" s="62">
        <v>16.666666666666668</v>
      </c>
      <c r="G27" s="62">
        <v>20</v>
      </c>
      <c r="H27" s="62">
        <v>50</v>
      </c>
      <c r="I27" s="69">
        <v>57.142857142857146</v>
      </c>
      <c r="J27" s="69">
        <v>65</v>
      </c>
      <c r="K27" s="69">
        <v>56.521739130434781</v>
      </c>
      <c r="L27" s="69">
        <v>86.36363636363636</v>
      </c>
      <c r="M27" s="62">
        <v>84.21052631578948</v>
      </c>
      <c r="N27" s="62">
        <v>94.117647058823536</v>
      </c>
      <c r="O27" s="62">
        <v>80</v>
      </c>
      <c r="P27" s="62">
        <v>87.5</v>
      </c>
      <c r="Q27" s="62">
        <v>76.19047619047619</v>
      </c>
      <c r="R27" s="62">
        <v>100</v>
      </c>
      <c r="S27" s="62">
        <v>100</v>
      </c>
    </row>
    <row r="28" spans="1:19" ht="12.75" customHeight="1">
      <c r="A28" s="11"/>
      <c r="B28" s="15" t="s">
        <v>48</v>
      </c>
      <c r="C28" s="11"/>
      <c r="D28" s="29">
        <v>0</v>
      </c>
      <c r="E28" s="29">
        <v>0</v>
      </c>
      <c r="F28" s="29">
        <v>0</v>
      </c>
      <c r="G28" s="29">
        <v>0</v>
      </c>
      <c r="H28" s="29">
        <v>0</v>
      </c>
      <c r="I28" s="29">
        <v>9.5238095238095237</v>
      </c>
      <c r="J28" s="38">
        <v>5</v>
      </c>
      <c r="K28" s="30">
        <v>0</v>
      </c>
      <c r="L28" s="30">
        <v>4.5454545454545459</v>
      </c>
      <c r="M28" s="29">
        <v>5.2631578947368425</v>
      </c>
      <c r="N28" s="29">
        <v>8.8235294117647065</v>
      </c>
      <c r="O28" s="29">
        <v>0</v>
      </c>
      <c r="P28" s="29">
        <v>8.3333333333333339</v>
      </c>
      <c r="Q28" s="29">
        <v>0</v>
      </c>
      <c r="R28" s="29">
        <v>0</v>
      </c>
      <c r="S28" s="29">
        <v>11.111111111111111</v>
      </c>
    </row>
    <row r="29" spans="1:19" ht="12.75" customHeight="1">
      <c r="A29" s="11"/>
      <c r="B29" s="17" t="s">
        <v>46</v>
      </c>
      <c r="C29" s="33"/>
      <c r="D29" s="34">
        <v>0</v>
      </c>
      <c r="E29" s="34">
        <v>12.5</v>
      </c>
      <c r="F29" s="34">
        <v>0</v>
      </c>
      <c r="G29" s="34">
        <v>0</v>
      </c>
      <c r="H29" s="34">
        <v>5.5555555555555554</v>
      </c>
      <c r="I29" s="34">
        <v>4.7619047619047619</v>
      </c>
      <c r="J29" s="35">
        <v>10</v>
      </c>
      <c r="K29" s="35">
        <v>0</v>
      </c>
      <c r="L29" s="35">
        <v>0</v>
      </c>
      <c r="M29" s="34">
        <v>5.2631578947368425</v>
      </c>
      <c r="N29" s="34">
        <v>0</v>
      </c>
      <c r="O29" s="34">
        <v>3.3333333333333335</v>
      </c>
      <c r="P29" s="34">
        <v>4.166666666666667</v>
      </c>
      <c r="Q29" s="34">
        <v>0</v>
      </c>
      <c r="R29" s="34">
        <v>18.181818181818183</v>
      </c>
      <c r="S29" s="34">
        <v>11.111111111111111</v>
      </c>
    </row>
    <row r="30" spans="1:19" ht="12.75" customHeight="1">
      <c r="A30" s="11"/>
      <c r="B30" s="6" t="s">
        <v>145</v>
      </c>
      <c r="C30" s="11"/>
      <c r="D30" s="29">
        <v>10</v>
      </c>
      <c r="E30" s="29">
        <v>0</v>
      </c>
      <c r="F30" s="29">
        <v>9.0909090909090917</v>
      </c>
      <c r="G30" s="29">
        <v>27.777777777777779</v>
      </c>
      <c r="H30" s="29">
        <v>6.25</v>
      </c>
      <c r="I30" s="29">
        <v>4.7619047619047619</v>
      </c>
      <c r="J30" s="30">
        <v>0</v>
      </c>
      <c r="K30" s="30">
        <v>4.5454545454545459</v>
      </c>
      <c r="L30" s="30">
        <v>0</v>
      </c>
      <c r="M30" s="30">
        <v>5.5555555555555554</v>
      </c>
      <c r="N30" s="30">
        <v>0</v>
      </c>
      <c r="O30" s="30">
        <v>7.1428571428571432</v>
      </c>
      <c r="P30" s="30">
        <v>0</v>
      </c>
      <c r="Q30" s="30">
        <v>0</v>
      </c>
      <c r="R30" s="30">
        <v>9.0909090909090917</v>
      </c>
      <c r="S30" s="30">
        <v>0</v>
      </c>
    </row>
    <row r="31" spans="1:19" ht="13.5">
      <c r="A31" s="11"/>
      <c r="B31" s="7" t="s">
        <v>146</v>
      </c>
      <c r="C31" s="33"/>
      <c r="D31" s="34">
        <v>0</v>
      </c>
      <c r="E31" s="34">
        <v>0</v>
      </c>
      <c r="F31" s="34">
        <v>9.0909090909090917</v>
      </c>
      <c r="G31" s="34">
        <v>0</v>
      </c>
      <c r="H31" s="34">
        <v>0</v>
      </c>
      <c r="I31" s="34">
        <v>0</v>
      </c>
      <c r="J31" s="34">
        <v>0</v>
      </c>
      <c r="K31" s="34">
        <v>0</v>
      </c>
      <c r="L31" s="34">
        <v>0</v>
      </c>
      <c r="M31" s="34">
        <v>0</v>
      </c>
      <c r="N31" s="34">
        <v>0</v>
      </c>
      <c r="O31" s="34">
        <v>0</v>
      </c>
      <c r="P31" s="34">
        <v>0</v>
      </c>
      <c r="Q31" s="292"/>
      <c r="R31" s="292"/>
      <c r="S31" s="292"/>
    </row>
    <row r="32" spans="1:19" ht="13.5">
      <c r="A32" s="11"/>
      <c r="B32" s="187" t="s">
        <v>144</v>
      </c>
      <c r="C32" s="260"/>
      <c r="D32" s="130">
        <v>20</v>
      </c>
      <c r="E32" s="130">
        <v>12.5</v>
      </c>
      <c r="F32" s="130">
        <v>8.3333333333333339</v>
      </c>
      <c r="G32" s="130">
        <v>40</v>
      </c>
      <c r="H32" s="130">
        <v>55.555555555555557</v>
      </c>
      <c r="I32" s="130">
        <v>66.666666666666671</v>
      </c>
      <c r="J32" s="131">
        <v>70</v>
      </c>
      <c r="K32" s="131">
        <v>60.869565217391305</v>
      </c>
      <c r="L32" s="131">
        <v>90.909090909090907</v>
      </c>
      <c r="M32" s="130">
        <v>89.473684210526315</v>
      </c>
      <c r="N32" s="130">
        <v>94.117647058823536</v>
      </c>
      <c r="O32" s="130">
        <v>86.666666666666671</v>
      </c>
      <c r="P32" s="130">
        <v>95.833333333333329</v>
      </c>
      <c r="Q32" s="130">
        <v>85.714285714285708</v>
      </c>
      <c r="R32" s="130">
        <v>90.909090909090907</v>
      </c>
      <c r="S32" s="130">
        <v>100</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A35" s="43"/>
      <c r="B35" s="424"/>
      <c r="C35" s="424"/>
      <c r="D35" s="424"/>
      <c r="E35" s="424"/>
      <c r="F35" s="424"/>
      <c r="G35" s="424"/>
      <c r="H35" s="424"/>
      <c r="I35" s="424"/>
      <c r="J35" s="424"/>
      <c r="K35" s="424"/>
      <c r="L35" s="424"/>
      <c r="M35" s="424"/>
      <c r="N35" s="424"/>
      <c r="O35" s="424"/>
      <c r="P35" s="424"/>
      <c r="Q35" s="424"/>
      <c r="R35" s="424"/>
      <c r="S35" s="424"/>
    </row>
    <row r="36" spans="1:19" ht="15" customHeight="1"/>
    <row r="37" spans="1:19" ht="15" customHeight="1"/>
    <row r="41" spans="1:19" ht="15" customHeight="1"/>
    <row r="47" spans="1:19" ht="15" customHeight="1"/>
    <row r="49"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30"/>
  <sheetViews>
    <sheetView showGridLines="0" showRowColHeaders="0" workbookViewId="0">
      <selection activeCell="B9" sqref="B9"/>
    </sheetView>
  </sheetViews>
  <sheetFormatPr baseColWidth="10" defaultRowHeight="12.75"/>
  <cols>
    <col min="1" max="1" width="7.7109375" style="44" customWidth="1"/>
    <col min="2" max="2" width="36.7109375" style="44" customWidth="1"/>
    <col min="3" max="3" width="15.7109375" style="44" customWidth="1"/>
    <col min="4" max="4" width="32.85546875" style="44" customWidth="1"/>
    <col min="5" max="5" width="3.7109375" style="44" customWidth="1"/>
    <col min="6" max="6" width="37.85546875" style="44" customWidth="1"/>
    <col min="7" max="7" width="7.7109375" style="44" customWidth="1"/>
    <col min="8" max="16384" width="11.42578125" style="44"/>
  </cols>
  <sheetData>
    <row r="1" spans="1:7">
      <c r="A1" s="43"/>
      <c r="B1" s="43"/>
      <c r="C1" s="43"/>
      <c r="D1" s="43"/>
      <c r="E1" s="43"/>
      <c r="F1" s="43"/>
      <c r="G1" s="43"/>
    </row>
    <row r="2" spans="1:7">
      <c r="A2" s="43"/>
      <c r="B2" s="43"/>
      <c r="C2" s="43"/>
      <c r="D2" s="43"/>
      <c r="E2" s="43"/>
      <c r="F2" s="43"/>
      <c r="G2" s="43"/>
    </row>
    <row r="3" spans="1:7" ht="17.25" customHeight="1">
      <c r="A3" s="43"/>
      <c r="B3" s="43"/>
      <c r="C3" s="43"/>
      <c r="D3" s="43"/>
      <c r="E3" s="45"/>
      <c r="F3" s="45"/>
      <c r="G3" s="45"/>
    </row>
    <row r="4" spans="1:7" ht="14.25" customHeight="1">
      <c r="A4" s="43"/>
      <c r="B4" s="43"/>
      <c r="C4" s="46"/>
      <c r="D4" s="46"/>
      <c r="E4" s="46"/>
      <c r="F4" s="46"/>
      <c r="G4" s="46"/>
    </row>
    <row r="5" spans="1:7" ht="6" customHeight="1">
      <c r="A5" s="43"/>
      <c r="B5" s="43"/>
      <c r="C5" s="46"/>
      <c r="D5" s="46"/>
      <c r="E5" s="46"/>
      <c r="F5" s="46"/>
      <c r="G5" s="46"/>
    </row>
    <row r="6" spans="1:7" ht="12.75" customHeight="1">
      <c r="A6" s="10"/>
      <c r="B6" s="10"/>
      <c r="C6" s="20"/>
      <c r="D6" s="20"/>
      <c r="E6" s="20"/>
      <c r="F6" s="20"/>
      <c r="G6" s="20"/>
    </row>
    <row r="7" spans="1:7" ht="12.75" customHeight="1">
      <c r="A7" s="11"/>
      <c r="B7" s="412" t="s">
        <v>189</v>
      </c>
      <c r="C7" s="418"/>
      <c r="D7" s="418"/>
      <c r="E7" s="418"/>
      <c r="F7" s="418"/>
      <c r="G7" s="56"/>
    </row>
    <row r="8" spans="1:7" ht="12.75" customHeight="1">
      <c r="A8" s="56"/>
      <c r="B8" s="418"/>
      <c r="C8" s="418"/>
      <c r="D8" s="418"/>
      <c r="E8" s="418"/>
      <c r="F8" s="418"/>
      <c r="G8" s="56"/>
    </row>
    <row r="9" spans="1:7" ht="11.25" customHeight="1">
      <c r="A9" s="56"/>
      <c r="B9" s="148" t="s">
        <v>33</v>
      </c>
      <c r="C9" s="22"/>
      <c r="D9" s="23"/>
      <c r="E9" s="22"/>
      <c r="F9" s="22"/>
      <c r="G9" s="22"/>
    </row>
    <row r="10" spans="1:7" ht="15.75" customHeight="1">
      <c r="A10" s="22"/>
      <c r="B10" s="417" t="s">
        <v>67</v>
      </c>
      <c r="C10" s="417"/>
      <c r="D10" s="417"/>
      <c r="E10" s="417"/>
      <c r="F10" s="417"/>
      <c r="G10" s="57"/>
    </row>
    <row r="11" spans="1:7" ht="9" customHeight="1">
      <c r="A11" s="43"/>
      <c r="B11" s="47"/>
      <c r="C11" s="47"/>
      <c r="D11" s="47"/>
      <c r="E11" s="47"/>
      <c r="F11" s="47"/>
      <c r="G11" s="43"/>
    </row>
    <row r="12" spans="1:7" ht="15.75" customHeight="1">
      <c r="A12" s="43"/>
      <c r="B12" s="10"/>
      <c r="C12" s="93"/>
      <c r="D12" s="93"/>
      <c r="E12" s="93"/>
      <c r="F12" s="93"/>
      <c r="G12" s="43"/>
    </row>
    <row r="13" spans="1:7" ht="15.75" customHeight="1">
      <c r="A13" s="43"/>
      <c r="B13" s="136" t="s">
        <v>32</v>
      </c>
      <c r="C13" s="137"/>
      <c r="D13" s="137"/>
      <c r="E13" s="420" t="s">
        <v>104</v>
      </c>
      <c r="F13" s="420"/>
      <c r="G13" s="43"/>
    </row>
    <row r="14" spans="1:7" ht="5.85" customHeight="1">
      <c r="A14" s="43"/>
      <c r="B14" s="138"/>
      <c r="C14" s="139"/>
      <c r="D14" s="139"/>
      <c r="E14" s="139"/>
      <c r="F14" s="139"/>
      <c r="G14" s="43"/>
    </row>
    <row r="15" spans="1:7" ht="15.75" customHeight="1">
      <c r="A15" s="43"/>
      <c r="B15" s="142" t="s">
        <v>18</v>
      </c>
      <c r="C15" s="143"/>
      <c r="D15" s="143"/>
      <c r="E15" s="144"/>
      <c r="F15" s="145" t="s">
        <v>36</v>
      </c>
      <c r="G15" s="43"/>
    </row>
    <row r="16" spans="1:7" ht="15.75" customHeight="1">
      <c r="A16" s="43"/>
      <c r="B16" s="142" t="s">
        <v>10</v>
      </c>
      <c r="C16" s="143"/>
      <c r="D16" s="143"/>
      <c r="E16" s="144"/>
      <c r="F16" s="145" t="s">
        <v>25</v>
      </c>
      <c r="G16" s="43"/>
    </row>
    <row r="17" spans="1:7" ht="15.75" customHeight="1">
      <c r="A17" s="43"/>
      <c r="B17" s="142" t="s">
        <v>11</v>
      </c>
      <c r="C17" s="143"/>
      <c r="D17" s="143"/>
      <c r="E17" s="144"/>
      <c r="F17" s="145" t="s">
        <v>26</v>
      </c>
      <c r="G17" s="43"/>
    </row>
    <row r="18" spans="1:7" ht="15.75" customHeight="1">
      <c r="A18" s="43"/>
      <c r="B18" s="142" t="s">
        <v>12</v>
      </c>
      <c r="C18" s="143"/>
      <c r="D18" s="143"/>
      <c r="E18" s="144"/>
      <c r="F18" s="145" t="s">
        <v>27</v>
      </c>
      <c r="G18" s="43"/>
    </row>
    <row r="19" spans="1:7" ht="15.75" customHeight="1">
      <c r="A19" s="48"/>
      <c r="B19" s="142" t="s">
        <v>13</v>
      </c>
      <c r="C19" s="143"/>
      <c r="D19" s="143"/>
      <c r="E19" s="144"/>
      <c r="F19" s="145" t="s">
        <v>28</v>
      </c>
      <c r="G19" s="43"/>
    </row>
    <row r="20" spans="1:7" ht="15.75" customHeight="1">
      <c r="A20" s="43"/>
      <c r="B20" s="142" t="s">
        <v>20</v>
      </c>
      <c r="C20" s="143"/>
      <c r="D20" s="143"/>
      <c r="E20" s="144"/>
      <c r="F20" s="145" t="s">
        <v>29</v>
      </c>
      <c r="G20" s="43"/>
    </row>
    <row r="21" spans="1:7" ht="15.75" customHeight="1">
      <c r="A21" s="43"/>
      <c r="B21" s="142" t="s">
        <v>21</v>
      </c>
      <c r="C21" s="143"/>
      <c r="D21" s="143"/>
      <c r="E21" s="144"/>
      <c r="F21" s="145" t="s">
        <v>30</v>
      </c>
      <c r="G21" s="43"/>
    </row>
    <row r="22" spans="1:7" ht="15.75" customHeight="1">
      <c r="A22" s="43"/>
      <c r="B22" s="142" t="s">
        <v>14</v>
      </c>
      <c r="C22" s="143"/>
      <c r="D22" s="143"/>
      <c r="E22" s="144"/>
      <c r="F22" s="145" t="s">
        <v>31</v>
      </c>
      <c r="G22" s="43"/>
    </row>
    <row r="23" spans="1:7" ht="15.75" customHeight="1">
      <c r="B23" s="142" t="s">
        <v>22</v>
      </c>
      <c r="C23" s="143"/>
      <c r="D23" s="143"/>
      <c r="E23" s="144"/>
      <c r="F23" s="145" t="s">
        <v>35</v>
      </c>
      <c r="G23" s="43"/>
    </row>
    <row r="24" spans="1:7" ht="15.75" customHeight="1">
      <c r="A24" s="43"/>
      <c r="B24" s="146"/>
      <c r="C24" s="143"/>
      <c r="D24" s="147"/>
      <c r="E24" s="144"/>
      <c r="F24" s="145" t="s">
        <v>24</v>
      </c>
      <c r="G24" s="43"/>
    </row>
    <row r="25" spans="1:7" ht="12.75" customHeight="1">
      <c r="B25" s="140"/>
      <c r="C25" s="141"/>
      <c r="D25" s="141"/>
      <c r="E25" s="141"/>
      <c r="F25" s="141"/>
      <c r="G25" s="43"/>
    </row>
    <row r="26" spans="1:7" ht="12.75" customHeight="1">
      <c r="A26" s="43"/>
      <c r="B26" s="134"/>
      <c r="C26" s="134"/>
      <c r="D26" s="134"/>
      <c r="E26" s="134"/>
      <c r="F26" s="134"/>
      <c r="G26" s="43"/>
    </row>
    <row r="27" spans="1:7" s="93" customFormat="1" ht="12.75" customHeight="1">
      <c r="A27" s="10"/>
      <c r="B27" s="419" t="s">
        <v>34</v>
      </c>
      <c r="C27" s="419"/>
      <c r="D27" s="419"/>
      <c r="E27" s="419"/>
      <c r="F27" s="419"/>
      <c r="G27" s="10"/>
    </row>
    <row r="28" spans="1:7" s="93" customFormat="1" ht="12.75" customHeight="1">
      <c r="A28" s="10"/>
      <c r="B28" s="419"/>
      <c r="C28" s="419"/>
      <c r="D28" s="419"/>
      <c r="E28" s="419"/>
      <c r="F28" s="419"/>
      <c r="G28" s="10"/>
    </row>
    <row r="29" spans="1:7" s="191" customFormat="1" ht="3.75" customHeight="1">
      <c r="A29" s="10"/>
      <c r="B29" s="189"/>
      <c r="C29" s="189"/>
      <c r="D29" s="189"/>
      <c r="E29" s="189"/>
      <c r="F29" s="189"/>
      <c r="G29" s="190"/>
    </row>
    <row r="30" spans="1:7" s="195" customFormat="1">
      <c r="B30" s="192" t="s">
        <v>19</v>
      </c>
      <c r="C30" s="193"/>
      <c r="D30" s="193"/>
      <c r="E30" s="193"/>
      <c r="F30" s="193"/>
      <c r="G30" s="194"/>
    </row>
  </sheetData>
  <mergeCells count="4">
    <mergeCell ref="B7:F8"/>
    <mergeCell ref="B27:F28"/>
    <mergeCell ref="E13:F13"/>
    <mergeCell ref="B10:F10"/>
  </mergeCells>
  <phoneticPr fontId="2" type="noConversion"/>
  <hyperlinks>
    <hyperlink ref="B15" location="'01'!A1" display="Área 1, Murcia Oeste"/>
    <hyperlink ref="B16" location="'02'!A1" display="Área 2, Cartagena"/>
    <hyperlink ref="B17" location="'03'!A1" display="Área 3, Lorca"/>
    <hyperlink ref="B18" location="'04'!A1" display="Área 4, Noroeste"/>
    <hyperlink ref="B19" location="'05'!A1" display="Área 5, Altiplano"/>
    <hyperlink ref="B20" location="'06'!A1" display="Área 6, Vega Media del Segura"/>
    <hyperlink ref="B21" location="'07'!A1" display="Área 7, Murcia-Este"/>
    <hyperlink ref="B22" location="'08'!A1" display="Área 8, Mar Menor"/>
    <hyperlink ref="B23" location="'09'!A1" display="Área 9, Vega Alta del Segura"/>
    <hyperlink ref="B9" location="ÍNDICE!A1" display="Índice"/>
    <hyperlink ref="F24" location="CON!A1" display="Hospitales Concertados"/>
    <hyperlink ref="F15" location="HVA!A1" display="H. C. Virgen Arrixaca"/>
    <hyperlink ref="F16" location="CHC!A1" display="Complejo Hospitalario de Cartagena"/>
    <hyperlink ref="F17" location="HRM!A1" display="H. Rafael Méndez"/>
    <hyperlink ref="F18" location="HCN!A1" display="H. Comarcal del Noroeste"/>
    <hyperlink ref="F19" location="HVC!A1" display="H. Virgen del Castillo"/>
    <hyperlink ref="F20" location="HMM!A1" display="H. JM Morales Meseguer"/>
    <hyperlink ref="F21" location="HRS!A1" display="H. Reina Sofía"/>
    <hyperlink ref="F22" location="HLA!A1" display="H. Los Arcos del Mar Menor"/>
    <hyperlink ref="F23" location="HLG!A1" display="H. Vega del Rio Segura/L. Guirao"/>
    <hyperlink ref="B10:F10" location="SCACEST!A1" display="Infarto Agudo de Miocardio con elevación del ST episodio de atención inicial (SCACEST)"/>
  </hyperlinks>
  <pageMargins left="0.75" right="0.75" top="1" bottom="1" header="0" footer="0"/>
  <pageSetup paperSize="9" orientation="landscape" horizontalDpi="200" verticalDpi="2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9"/>
  <sheetViews>
    <sheetView showGridLines="0" showRowColHeaders="0" workbookViewId="0">
      <pane xSplit="1" ySplit="6" topLeftCell="B7" activePane="bottomRight" state="frozen"/>
      <selection activeCell="L48" sqref="L48"/>
      <selection pane="topRight" activeCell="L48" sqref="L48"/>
      <selection pane="bottomLeft" activeCell="L48" sqref="L48"/>
      <selection pane="bottomRight" activeCell="L48" sqref="L4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19" s="74" customFormat="1">
      <c r="A1" s="18"/>
      <c r="B1" s="18"/>
      <c r="C1" s="18"/>
      <c r="D1" s="18"/>
      <c r="E1" s="18"/>
      <c r="F1" s="18"/>
      <c r="G1" s="18"/>
      <c r="H1" s="18"/>
      <c r="I1" s="18"/>
      <c r="J1" s="18"/>
      <c r="K1" s="18"/>
      <c r="L1" s="18"/>
      <c r="M1" s="18"/>
      <c r="N1" s="18"/>
      <c r="O1" s="18"/>
    </row>
    <row r="2" spans="1:19" s="74" customFormat="1" ht="12.75" customHeight="1">
      <c r="A2" s="18"/>
      <c r="B2" s="425" t="s">
        <v>208</v>
      </c>
      <c r="C2" s="425"/>
      <c r="D2" s="425"/>
      <c r="E2" s="425"/>
      <c r="F2" s="425"/>
      <c r="G2" s="425"/>
      <c r="H2" s="425"/>
      <c r="I2" s="425"/>
      <c r="J2" s="425"/>
      <c r="K2" s="425"/>
      <c r="L2" s="425"/>
      <c r="M2" s="425"/>
      <c r="N2" s="425"/>
      <c r="O2" s="425"/>
      <c r="P2" s="425"/>
      <c r="Q2" s="425"/>
      <c r="R2" s="425"/>
      <c r="S2" s="425"/>
    </row>
    <row r="3" spans="1:19" s="74" customFormat="1" ht="17.25" customHeight="1">
      <c r="A3" s="18"/>
      <c r="B3" s="425"/>
      <c r="C3" s="425"/>
      <c r="D3" s="425"/>
      <c r="E3" s="425"/>
      <c r="F3" s="425"/>
      <c r="G3" s="425"/>
      <c r="H3" s="425"/>
      <c r="I3" s="425"/>
      <c r="J3" s="425"/>
      <c r="K3" s="425"/>
      <c r="L3" s="425"/>
      <c r="M3" s="425"/>
      <c r="N3" s="425"/>
      <c r="O3" s="425"/>
      <c r="P3" s="425"/>
      <c r="Q3" s="425"/>
      <c r="R3" s="425"/>
      <c r="S3" s="425"/>
    </row>
    <row r="4" spans="1:19" ht="14.25" customHeight="1">
      <c r="A4" s="43"/>
      <c r="B4" s="110" t="s">
        <v>17</v>
      </c>
      <c r="C4" s="426" t="s">
        <v>68</v>
      </c>
      <c r="D4" s="426"/>
      <c r="E4" s="46"/>
      <c r="F4" s="46"/>
      <c r="G4" s="46"/>
      <c r="H4" s="46"/>
      <c r="I4" s="46"/>
      <c r="J4" s="46"/>
      <c r="K4" s="46"/>
      <c r="L4" s="46"/>
      <c r="M4" s="46"/>
      <c r="N4" s="46"/>
      <c r="O4" s="46"/>
    </row>
    <row r="5" spans="1:19" ht="14.25" customHeight="1">
      <c r="A5" s="43"/>
      <c r="B5" s="49"/>
      <c r="C5" s="46"/>
      <c r="D5" s="428" t="s">
        <v>183</v>
      </c>
      <c r="E5" s="428"/>
      <c r="F5" s="428"/>
      <c r="G5" s="428"/>
      <c r="H5" s="428"/>
      <c r="I5" s="428"/>
      <c r="J5" s="428"/>
      <c r="K5" s="428"/>
      <c r="L5" s="428"/>
      <c r="M5" s="428"/>
      <c r="N5" s="428"/>
      <c r="O5" s="428"/>
      <c r="P5" s="428"/>
    </row>
    <row r="6" spans="1:19"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19" ht="12.75" customHeight="1">
      <c r="A7" s="43"/>
      <c r="B7" s="8" t="s">
        <v>9</v>
      </c>
      <c r="C7" s="50"/>
      <c r="D7" s="83">
        <v>25</v>
      </c>
      <c r="E7" s="83">
        <v>22</v>
      </c>
      <c r="F7" s="83">
        <v>18</v>
      </c>
      <c r="G7" s="83">
        <v>13</v>
      </c>
      <c r="H7" s="83">
        <v>19</v>
      </c>
      <c r="I7" s="83">
        <v>14</v>
      </c>
      <c r="J7" s="83">
        <v>12</v>
      </c>
      <c r="K7" s="83">
        <v>14</v>
      </c>
      <c r="L7" s="83">
        <v>10</v>
      </c>
      <c r="M7" s="83">
        <v>27</v>
      </c>
      <c r="N7" s="83">
        <v>24</v>
      </c>
      <c r="O7" s="83">
        <v>30</v>
      </c>
      <c r="P7" s="83">
        <v>14</v>
      </c>
      <c r="Q7" s="83">
        <v>30</v>
      </c>
      <c r="R7" s="83">
        <v>22</v>
      </c>
      <c r="S7" s="83">
        <v>12</v>
      </c>
    </row>
    <row r="8" spans="1:19" ht="12.75" customHeight="1">
      <c r="A8" s="43"/>
      <c r="B8" s="6" t="s">
        <v>97</v>
      </c>
      <c r="C8" s="54"/>
      <c r="D8" s="133">
        <f>+D7/'05'!D7</f>
        <v>0.75757575757575757</v>
      </c>
      <c r="E8" s="133">
        <f>+E7/'05'!E7</f>
        <v>0.59459459459459463</v>
      </c>
      <c r="F8" s="133">
        <f>+F7/'05'!F7</f>
        <v>0.5625</v>
      </c>
      <c r="G8" s="133">
        <f>+G7/'05'!G7</f>
        <v>0.35135135135135137</v>
      </c>
      <c r="H8" s="133">
        <f>+H7/'05'!H7</f>
        <v>0.5757575757575758</v>
      </c>
      <c r="I8" s="133">
        <f>+I7/'05'!I7</f>
        <v>0.66666666666666663</v>
      </c>
      <c r="J8" s="133">
        <f>+J7/'05'!J7</f>
        <v>0.44444444444444442</v>
      </c>
      <c r="K8" s="133">
        <f>+K7/'05'!K7</f>
        <v>0.58333333333333337</v>
      </c>
      <c r="L8" s="133">
        <f>+L7/'05'!L7</f>
        <v>0.55555555555555558</v>
      </c>
      <c r="M8" s="133">
        <f>+M7/'05'!M7</f>
        <v>0.6</v>
      </c>
      <c r="N8" s="133">
        <f>+N7/'05'!N7</f>
        <v>0.75</v>
      </c>
      <c r="O8" s="133">
        <f>+O7/'05'!O7</f>
        <v>0.68181818181818177</v>
      </c>
      <c r="P8" s="133">
        <f>+P7/'05'!P7</f>
        <v>0.66666666666666663</v>
      </c>
      <c r="Q8" s="133">
        <f>+Q7/'05'!Q7</f>
        <v>0.65217391304347827</v>
      </c>
      <c r="R8" s="133">
        <f>+R7/'05'!R7</f>
        <v>0.52380952380952384</v>
      </c>
      <c r="S8" s="133">
        <f>+S7/'05'!S7</f>
        <v>0.5</v>
      </c>
    </row>
    <row r="9" spans="1:19" ht="12.75" customHeight="1">
      <c r="A9" s="43"/>
      <c r="B9" s="6" t="s">
        <v>37</v>
      </c>
      <c r="C9" s="43"/>
      <c r="D9" s="122">
        <v>1.04</v>
      </c>
      <c r="E9" s="122">
        <v>1</v>
      </c>
      <c r="F9" s="122">
        <v>1.1666666666666667</v>
      </c>
      <c r="G9" s="122">
        <v>1.2307692307692308</v>
      </c>
      <c r="H9" s="123">
        <v>1.3157894736842106</v>
      </c>
      <c r="I9" s="122">
        <v>1.2857142857142858</v>
      </c>
      <c r="J9" s="124">
        <v>1.3333333333333333</v>
      </c>
      <c r="K9" s="124">
        <v>1.7142857142857142</v>
      </c>
      <c r="L9" s="124">
        <v>2</v>
      </c>
      <c r="M9" s="124">
        <v>1.6666666666666667</v>
      </c>
      <c r="N9" s="124">
        <v>1.9166666666666667</v>
      </c>
      <c r="O9" s="124">
        <v>1.9</v>
      </c>
      <c r="P9" s="124">
        <v>1.9285714285714286</v>
      </c>
      <c r="Q9" s="124">
        <v>2.0666666666666669</v>
      </c>
      <c r="R9" s="124">
        <v>2</v>
      </c>
      <c r="S9" s="124">
        <v>2</v>
      </c>
    </row>
    <row r="10" spans="1:19">
      <c r="A10" s="43"/>
      <c r="B10" s="6" t="s">
        <v>2</v>
      </c>
      <c r="C10" s="43"/>
      <c r="D10" s="125">
        <v>76</v>
      </c>
      <c r="E10" s="125">
        <v>63.636363636363633</v>
      </c>
      <c r="F10" s="125">
        <v>55.555555555555557</v>
      </c>
      <c r="G10" s="125">
        <v>38.46153846153846</v>
      </c>
      <c r="H10" s="125">
        <v>47.368421052631582</v>
      </c>
      <c r="I10" s="125">
        <v>64.285714285714292</v>
      </c>
      <c r="J10" s="126">
        <v>66.666666666666671</v>
      </c>
      <c r="K10" s="126">
        <v>78.571428571428569</v>
      </c>
      <c r="L10" s="126">
        <v>60</v>
      </c>
      <c r="M10" s="126">
        <v>62.962962962962962</v>
      </c>
      <c r="N10" s="126">
        <v>66.666666666666671</v>
      </c>
      <c r="O10" s="126">
        <v>60</v>
      </c>
      <c r="P10" s="126">
        <v>71.428571428571431</v>
      </c>
      <c r="Q10" s="126">
        <v>73.333333333333329</v>
      </c>
      <c r="R10" s="126">
        <v>72.72727272727272</v>
      </c>
      <c r="S10" s="126">
        <v>100</v>
      </c>
    </row>
    <row r="11" spans="1:19" ht="12.75" customHeight="1">
      <c r="A11" s="43"/>
      <c r="B11" s="6" t="s">
        <v>5</v>
      </c>
      <c r="C11" s="43"/>
      <c r="D11" s="125">
        <v>68</v>
      </c>
      <c r="E11" s="125">
        <v>63.636363636363633</v>
      </c>
      <c r="F11" s="125">
        <v>83.333333333333329</v>
      </c>
      <c r="G11" s="125">
        <v>76.92307692307692</v>
      </c>
      <c r="H11" s="125">
        <v>63.157894736842103</v>
      </c>
      <c r="I11" s="125">
        <v>57.142857142857146</v>
      </c>
      <c r="J11" s="125">
        <v>66.666666666666671</v>
      </c>
      <c r="K11" s="125">
        <v>92.857142857142861</v>
      </c>
      <c r="L11" s="125">
        <v>90</v>
      </c>
      <c r="M11" s="125">
        <v>55.555555555555557</v>
      </c>
      <c r="N11" s="125">
        <v>87.5</v>
      </c>
      <c r="O11" s="125">
        <v>73.333333333333329</v>
      </c>
      <c r="P11" s="125">
        <v>71.428571428571431</v>
      </c>
      <c r="Q11" s="125">
        <v>46.666666666666664</v>
      </c>
      <c r="R11" s="125">
        <v>81.818181818181813</v>
      </c>
      <c r="S11" s="125">
        <v>100</v>
      </c>
    </row>
    <row r="12" spans="1:19" ht="12.75" customHeight="1">
      <c r="A12" s="43"/>
      <c r="B12" s="7" t="s">
        <v>8</v>
      </c>
      <c r="C12" s="51"/>
      <c r="D12" s="127">
        <v>75.44</v>
      </c>
      <c r="E12" s="127">
        <v>76.136363636363654</v>
      </c>
      <c r="F12" s="127">
        <v>71.888888888888886</v>
      </c>
      <c r="G12" s="127">
        <v>76</v>
      </c>
      <c r="H12" s="127">
        <v>73.421052631578945</v>
      </c>
      <c r="I12" s="127">
        <v>74.428571428571445</v>
      </c>
      <c r="J12" s="128">
        <v>73.416666666666671</v>
      </c>
      <c r="K12" s="128">
        <v>63.928571428571431</v>
      </c>
      <c r="L12" s="128">
        <v>66.8</v>
      </c>
      <c r="M12" s="128">
        <v>71.407407407407405</v>
      </c>
      <c r="N12" s="128">
        <v>67.25</v>
      </c>
      <c r="O12" s="128">
        <v>67.066666666666663</v>
      </c>
      <c r="P12" s="128">
        <v>68.428571428571416</v>
      </c>
      <c r="Q12" s="128">
        <v>74.733333333333334</v>
      </c>
      <c r="R12" s="128">
        <v>68.636363636363626</v>
      </c>
      <c r="S12" s="128">
        <v>59.333333333333329</v>
      </c>
    </row>
    <row r="13" spans="1:19" ht="12.75" customHeight="1">
      <c r="A13" s="43"/>
      <c r="B13" s="6" t="s">
        <v>1</v>
      </c>
      <c r="C13" s="43"/>
      <c r="D13" s="125">
        <v>7.6</v>
      </c>
      <c r="E13" s="125">
        <v>6.4090909090909092</v>
      </c>
      <c r="F13" s="125">
        <v>6.5</v>
      </c>
      <c r="G13" s="125">
        <v>12.153846153846152</v>
      </c>
      <c r="H13" s="125">
        <v>6.8421052631578956</v>
      </c>
      <c r="I13" s="125">
        <v>6.7857142857142856</v>
      </c>
      <c r="J13" s="126">
        <v>9.5833333333333321</v>
      </c>
      <c r="K13" s="126">
        <v>4.9285714285714288</v>
      </c>
      <c r="L13" s="126">
        <v>7</v>
      </c>
      <c r="M13" s="126">
        <v>8.6296296296296298</v>
      </c>
      <c r="N13" s="126">
        <v>6.8333333333333339</v>
      </c>
      <c r="O13" s="126">
        <v>8.1666666666666661</v>
      </c>
      <c r="P13" s="126">
        <v>7.3571428571428577</v>
      </c>
      <c r="Q13" s="126">
        <v>8.9333333333333336</v>
      </c>
      <c r="R13" s="126">
        <v>7.5454545454545459</v>
      </c>
      <c r="S13" s="126">
        <v>8</v>
      </c>
    </row>
    <row r="14" spans="1:19" ht="12.75" customHeight="1">
      <c r="A14" s="43"/>
      <c r="B14" s="6" t="s">
        <v>3</v>
      </c>
      <c r="C14" s="43"/>
      <c r="D14" s="127">
        <v>12</v>
      </c>
      <c r="E14" s="127">
        <v>13.636363636363637</v>
      </c>
      <c r="F14" s="127">
        <v>5.5555555555555554</v>
      </c>
      <c r="G14" s="127">
        <v>23.076923076923077</v>
      </c>
      <c r="H14" s="127">
        <v>21.05263157894737</v>
      </c>
      <c r="I14" s="127">
        <v>21.428571428571427</v>
      </c>
      <c r="J14" s="128">
        <v>33.333333333333336</v>
      </c>
      <c r="K14" s="128">
        <v>14.285714285714286</v>
      </c>
      <c r="L14" s="128">
        <v>0</v>
      </c>
      <c r="M14" s="128">
        <v>0</v>
      </c>
      <c r="N14" s="128">
        <v>0</v>
      </c>
      <c r="O14" s="128">
        <v>3.3333333333333335</v>
      </c>
      <c r="P14" s="128">
        <v>0</v>
      </c>
      <c r="Q14" s="128">
        <v>20</v>
      </c>
      <c r="R14" s="128">
        <v>9.0909090909090917</v>
      </c>
      <c r="S14" s="128">
        <v>0</v>
      </c>
    </row>
    <row r="15" spans="1:19" ht="12.75" customHeight="1">
      <c r="A15" s="11"/>
      <c r="B15" s="8" t="s">
        <v>39</v>
      </c>
      <c r="C15" s="36"/>
      <c r="D15" s="89">
        <v>4</v>
      </c>
      <c r="E15" s="89">
        <v>0</v>
      </c>
      <c r="F15" s="89">
        <v>5.5555555555555554</v>
      </c>
      <c r="G15" s="89">
        <v>15.384615384615385</v>
      </c>
      <c r="H15" s="89">
        <v>36.842105263157897</v>
      </c>
      <c r="I15" s="89">
        <v>35.714285714285715</v>
      </c>
      <c r="J15" s="89">
        <v>33.333333333333336</v>
      </c>
      <c r="K15" s="89">
        <v>64.285714285714292</v>
      </c>
      <c r="L15" s="89">
        <v>70</v>
      </c>
      <c r="M15" s="89">
        <v>62.962962962962962</v>
      </c>
      <c r="N15" s="89">
        <v>75</v>
      </c>
      <c r="O15" s="89">
        <v>76.666666666666671</v>
      </c>
      <c r="P15" s="89">
        <v>92.857142857142861</v>
      </c>
      <c r="Q15" s="89">
        <v>73.333333333333329</v>
      </c>
      <c r="R15" s="89">
        <v>90.909090909090907</v>
      </c>
      <c r="S15" s="89">
        <v>83.333333333333329</v>
      </c>
    </row>
    <row r="16" spans="1:19" ht="12.75" customHeight="1">
      <c r="A16" s="11"/>
      <c r="B16" s="6" t="s">
        <v>40</v>
      </c>
      <c r="C16" s="11"/>
      <c r="D16" s="80">
        <v>48</v>
      </c>
      <c r="E16" s="80">
        <v>22.727272727272727</v>
      </c>
      <c r="F16" s="80">
        <v>33.333333333333336</v>
      </c>
      <c r="G16" s="80">
        <v>7.6923076923076925</v>
      </c>
      <c r="H16" s="80">
        <v>42.10526315789474</v>
      </c>
      <c r="I16" s="80">
        <v>42.857142857142854</v>
      </c>
      <c r="J16" s="81">
        <v>16.666666666666668</v>
      </c>
      <c r="K16" s="81">
        <v>64.285714285714292</v>
      </c>
      <c r="L16" s="81">
        <v>90</v>
      </c>
      <c r="M16" s="81">
        <v>62.962962962962962</v>
      </c>
      <c r="N16" s="81">
        <v>83.333333333333329</v>
      </c>
      <c r="O16" s="81">
        <v>73.333333333333329</v>
      </c>
      <c r="P16" s="81">
        <v>85.714285714285708</v>
      </c>
      <c r="Q16" s="81">
        <v>66.666666666666671</v>
      </c>
      <c r="R16" s="81">
        <v>45.454545454545453</v>
      </c>
      <c r="S16" s="81">
        <v>83.333333333333329</v>
      </c>
    </row>
    <row r="17" spans="1:19" ht="12.75" customHeight="1">
      <c r="A17" s="11"/>
      <c r="B17" s="6" t="s">
        <v>7</v>
      </c>
      <c r="C17" s="11"/>
      <c r="D17" s="125">
        <v>100</v>
      </c>
      <c r="E17" s="125">
        <v>100</v>
      </c>
      <c r="F17" s="125">
        <v>100</v>
      </c>
      <c r="G17" s="125">
        <v>100</v>
      </c>
      <c r="H17" s="125">
        <v>100</v>
      </c>
      <c r="I17" s="125">
        <v>100</v>
      </c>
      <c r="J17" s="125">
        <v>100</v>
      </c>
      <c r="K17" s="125">
        <v>100</v>
      </c>
      <c r="L17" s="125">
        <v>100</v>
      </c>
      <c r="M17" s="125">
        <v>100</v>
      </c>
      <c r="N17" s="125">
        <v>100</v>
      </c>
      <c r="O17" s="30">
        <v>0</v>
      </c>
      <c r="P17" s="30">
        <v>0</v>
      </c>
      <c r="Q17" s="30">
        <v>0</v>
      </c>
      <c r="R17" s="30">
        <v>0</v>
      </c>
      <c r="S17" s="30">
        <v>0</v>
      </c>
    </row>
    <row r="18" spans="1:19" ht="12.75" customHeight="1">
      <c r="A18" s="11"/>
      <c r="B18" s="6" t="s">
        <v>41</v>
      </c>
      <c r="C18" s="11"/>
      <c r="D18" s="29">
        <v>0</v>
      </c>
      <c r="E18" s="29">
        <v>0</v>
      </c>
      <c r="F18" s="29">
        <v>0</v>
      </c>
      <c r="G18" s="29">
        <v>0</v>
      </c>
      <c r="H18" s="29">
        <v>0</v>
      </c>
      <c r="I18" s="29">
        <v>0</v>
      </c>
      <c r="J18" s="30">
        <v>0</v>
      </c>
      <c r="K18" s="30">
        <v>0</v>
      </c>
      <c r="L18" s="30">
        <v>0</v>
      </c>
      <c r="M18" s="30">
        <v>0</v>
      </c>
      <c r="N18" s="30">
        <v>4.166666666666667</v>
      </c>
      <c r="O18" s="30">
        <v>0</v>
      </c>
      <c r="P18" s="30">
        <v>0</v>
      </c>
      <c r="Q18" s="30">
        <v>0</v>
      </c>
      <c r="R18" s="30">
        <v>0</v>
      </c>
      <c r="S18" s="30">
        <v>0</v>
      </c>
    </row>
    <row r="19" spans="1:19" ht="12.75" customHeight="1">
      <c r="A19" s="11"/>
      <c r="B19" s="7" t="s">
        <v>42</v>
      </c>
      <c r="C19" s="33"/>
      <c r="D19" s="34">
        <v>0</v>
      </c>
      <c r="E19" s="34">
        <v>0</v>
      </c>
      <c r="F19" s="34">
        <v>0</v>
      </c>
      <c r="G19" s="34">
        <v>7.6923076923076925</v>
      </c>
      <c r="H19" s="34">
        <v>5.2631578947368425</v>
      </c>
      <c r="I19" s="34">
        <v>7.1428571428571432</v>
      </c>
      <c r="J19" s="35">
        <v>8.3333333333333339</v>
      </c>
      <c r="K19" s="35">
        <v>57.142857142857146</v>
      </c>
      <c r="L19" s="35">
        <v>30</v>
      </c>
      <c r="M19" s="35">
        <v>11.111111111111111</v>
      </c>
      <c r="N19" s="35">
        <v>37.5</v>
      </c>
      <c r="O19" s="35">
        <v>33.333333333333336</v>
      </c>
      <c r="P19" s="35">
        <v>28.571428571428573</v>
      </c>
      <c r="Q19" s="35">
        <v>13.333333333333334</v>
      </c>
      <c r="R19" s="35">
        <v>36.363636363636367</v>
      </c>
      <c r="S19" s="35">
        <v>0</v>
      </c>
    </row>
    <row r="20" spans="1:19" ht="12.75" customHeight="1">
      <c r="A20" s="11"/>
      <c r="B20" s="8" t="s">
        <v>4</v>
      </c>
      <c r="C20" s="11"/>
      <c r="D20" s="29">
        <v>4</v>
      </c>
      <c r="E20" s="29">
        <v>0</v>
      </c>
      <c r="F20" s="29">
        <v>0</v>
      </c>
      <c r="G20" s="29">
        <v>0</v>
      </c>
      <c r="H20" s="29">
        <v>0</v>
      </c>
      <c r="I20" s="29">
        <v>0</v>
      </c>
      <c r="J20" s="30">
        <v>8.3333333333333339</v>
      </c>
      <c r="K20" s="30">
        <v>35.714285714285715</v>
      </c>
      <c r="L20" s="30">
        <v>40</v>
      </c>
      <c r="M20" s="29">
        <v>3.7037037037037037</v>
      </c>
      <c r="N20" s="29">
        <v>16.666666666666668</v>
      </c>
      <c r="O20" s="29">
        <v>13.333333333333334</v>
      </c>
      <c r="P20" s="29">
        <v>14.285714285714286</v>
      </c>
      <c r="Q20" s="29">
        <v>6.666666666666667</v>
      </c>
      <c r="R20" s="29">
        <v>27.272727272727273</v>
      </c>
      <c r="S20" s="29">
        <v>16.666666666666668</v>
      </c>
    </row>
    <row r="21" spans="1:19" ht="12.75" customHeight="1">
      <c r="A21" s="11"/>
      <c r="B21" s="14" t="s">
        <v>43</v>
      </c>
      <c r="C21" s="11"/>
      <c r="D21" s="29">
        <v>4</v>
      </c>
      <c r="E21" s="29">
        <v>0</v>
      </c>
      <c r="F21" s="29">
        <v>5.5555555555555554</v>
      </c>
      <c r="G21" s="29">
        <v>7.6923076923076925</v>
      </c>
      <c r="H21" s="29">
        <v>21.05263157894737</v>
      </c>
      <c r="I21" s="29">
        <v>35.714285714285715</v>
      </c>
      <c r="J21" s="30">
        <v>41.666666666666664</v>
      </c>
      <c r="K21" s="30">
        <v>28.571428571428573</v>
      </c>
      <c r="L21" s="30">
        <v>50</v>
      </c>
      <c r="M21" s="29">
        <v>55.555555555555557</v>
      </c>
      <c r="N21" s="29">
        <v>66.666666666666671</v>
      </c>
      <c r="O21" s="29">
        <v>60</v>
      </c>
      <c r="P21" s="29">
        <v>71.428571428571431</v>
      </c>
      <c r="Q21" s="29">
        <v>66.666666666666671</v>
      </c>
      <c r="R21" s="29">
        <v>72.727272727272734</v>
      </c>
      <c r="S21" s="29">
        <v>66.666666666666671</v>
      </c>
    </row>
    <row r="22" spans="1:19" ht="12.75" customHeight="1">
      <c r="A22" s="11"/>
      <c r="B22" s="15" t="s">
        <v>65</v>
      </c>
      <c r="C22" s="33"/>
      <c r="D22" s="34">
        <v>4</v>
      </c>
      <c r="E22" s="34">
        <v>0</v>
      </c>
      <c r="F22" s="34">
        <v>5.5555555555555554</v>
      </c>
      <c r="G22" s="34">
        <v>7.6923076923076925</v>
      </c>
      <c r="H22" s="34">
        <v>21.05263157894737</v>
      </c>
      <c r="I22" s="34">
        <v>35.714285714285715</v>
      </c>
      <c r="J22" s="35">
        <v>41.666666666666664</v>
      </c>
      <c r="K22" s="35">
        <v>64.285714285714292</v>
      </c>
      <c r="L22" s="35">
        <v>60</v>
      </c>
      <c r="M22" s="34">
        <v>55.555555555555557</v>
      </c>
      <c r="N22" s="34">
        <v>75</v>
      </c>
      <c r="O22" s="34">
        <v>66.666666666666671</v>
      </c>
      <c r="P22" s="34">
        <v>71.428571428571431</v>
      </c>
      <c r="Q22" s="34">
        <v>66.666666666666671</v>
      </c>
      <c r="R22" s="34">
        <v>72.727272727272734</v>
      </c>
      <c r="S22" s="34">
        <v>83.333333333333329</v>
      </c>
    </row>
    <row r="23" spans="1:19" ht="12.75" customHeight="1">
      <c r="A23" s="11"/>
      <c r="B23" s="16" t="s">
        <v>44</v>
      </c>
      <c r="C23" s="11"/>
      <c r="D23" s="29">
        <v>4</v>
      </c>
      <c r="E23" s="29">
        <v>0</v>
      </c>
      <c r="F23" s="29">
        <v>5.5555555555555554</v>
      </c>
      <c r="G23" s="29">
        <v>7.6923076923076925</v>
      </c>
      <c r="H23" s="29">
        <v>21.05263157894737</v>
      </c>
      <c r="I23" s="29">
        <v>35.714285714285715</v>
      </c>
      <c r="J23" s="30">
        <v>41.666666666666664</v>
      </c>
      <c r="K23" s="30">
        <v>28.571428571428573</v>
      </c>
      <c r="L23" s="30">
        <v>50</v>
      </c>
      <c r="M23" s="29">
        <v>51.851851851851855</v>
      </c>
      <c r="N23" s="29">
        <v>66.666666666666671</v>
      </c>
      <c r="O23" s="29">
        <v>60</v>
      </c>
      <c r="P23" s="29">
        <v>71.428571428571431</v>
      </c>
      <c r="Q23" s="29">
        <v>60</v>
      </c>
      <c r="R23" s="29">
        <v>72.727272727272734</v>
      </c>
      <c r="S23" s="29">
        <v>50</v>
      </c>
    </row>
    <row r="24" spans="1:19" ht="12.75" customHeight="1">
      <c r="A24" s="11"/>
      <c r="B24" s="6" t="s">
        <v>150</v>
      </c>
      <c r="C24" s="11"/>
      <c r="D24" s="29">
        <v>100</v>
      </c>
      <c r="E24" s="29">
        <v>0</v>
      </c>
      <c r="F24" s="29">
        <v>100</v>
      </c>
      <c r="G24" s="29">
        <v>100</v>
      </c>
      <c r="H24" s="29">
        <v>75</v>
      </c>
      <c r="I24" s="29">
        <v>60</v>
      </c>
      <c r="J24" s="30">
        <v>80</v>
      </c>
      <c r="K24" s="30">
        <v>50</v>
      </c>
      <c r="L24" s="30">
        <v>40</v>
      </c>
      <c r="M24" s="29">
        <v>50</v>
      </c>
      <c r="N24" s="29">
        <v>43.75</v>
      </c>
      <c r="O24" s="29">
        <v>41.176470588235297</v>
      </c>
      <c r="P24" s="29">
        <v>14.285714285714286</v>
      </c>
      <c r="Q24" s="291"/>
      <c r="R24" s="291"/>
      <c r="S24" s="291"/>
    </row>
    <row r="25" spans="1:19" ht="12.75" customHeight="1">
      <c r="A25" s="11"/>
      <c r="B25" s="7" t="s">
        <v>151</v>
      </c>
      <c r="C25" s="33"/>
      <c r="D25" s="34">
        <v>0</v>
      </c>
      <c r="E25" s="34">
        <v>0</v>
      </c>
      <c r="F25" s="34">
        <v>0</v>
      </c>
      <c r="G25" s="34">
        <v>0</v>
      </c>
      <c r="H25" s="34">
        <v>25</v>
      </c>
      <c r="I25" s="34">
        <v>40</v>
      </c>
      <c r="J25" s="35">
        <v>20</v>
      </c>
      <c r="K25" s="35">
        <v>50</v>
      </c>
      <c r="L25" s="35">
        <v>60</v>
      </c>
      <c r="M25" s="34">
        <v>57.142857142857139</v>
      </c>
      <c r="N25" s="34">
        <v>62.5</v>
      </c>
      <c r="O25" s="34">
        <v>64.705882352941174</v>
      </c>
      <c r="P25" s="34">
        <v>85.714285714285708</v>
      </c>
      <c r="Q25" s="292"/>
      <c r="R25" s="292"/>
      <c r="S25" s="292"/>
    </row>
    <row r="26" spans="1:19"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c r="Q26" s="29">
        <v>0</v>
      </c>
      <c r="R26" s="29">
        <v>0</v>
      </c>
      <c r="S26" s="29">
        <v>0</v>
      </c>
    </row>
    <row r="27" spans="1:19" ht="12.75" customHeight="1">
      <c r="A27" s="11"/>
      <c r="B27" s="60" t="s">
        <v>45</v>
      </c>
      <c r="C27" s="61"/>
      <c r="D27" s="62">
        <v>4</v>
      </c>
      <c r="E27" s="62">
        <v>0</v>
      </c>
      <c r="F27" s="62">
        <v>5.5555555555555554</v>
      </c>
      <c r="G27" s="62">
        <v>7.6923076923076925</v>
      </c>
      <c r="H27" s="62">
        <v>21.05263157894737</v>
      </c>
      <c r="I27" s="69">
        <v>35.714285714285715</v>
      </c>
      <c r="J27" s="69">
        <v>41.666666666666664</v>
      </c>
      <c r="K27" s="69">
        <v>64.285714285714292</v>
      </c>
      <c r="L27" s="69">
        <v>60</v>
      </c>
      <c r="M27" s="62">
        <v>55.555555555555557</v>
      </c>
      <c r="N27" s="62">
        <v>75</v>
      </c>
      <c r="O27" s="62">
        <v>66.666666666666671</v>
      </c>
      <c r="P27" s="62">
        <v>71.428571428571431</v>
      </c>
      <c r="Q27" s="62">
        <v>66.666666666666671</v>
      </c>
      <c r="R27" s="62">
        <v>72.727272727272734</v>
      </c>
      <c r="S27" s="62">
        <v>83.333333333333329</v>
      </c>
    </row>
    <row r="28" spans="1:19" ht="12.75" customHeight="1">
      <c r="A28" s="11"/>
      <c r="B28" s="15" t="s">
        <v>48</v>
      </c>
      <c r="C28" s="11"/>
      <c r="D28" s="29">
        <v>0</v>
      </c>
      <c r="E28" s="29">
        <v>0</v>
      </c>
      <c r="F28" s="29">
        <v>0</v>
      </c>
      <c r="G28" s="29">
        <v>0</v>
      </c>
      <c r="H28" s="29">
        <v>0</v>
      </c>
      <c r="I28" s="29">
        <v>0</v>
      </c>
      <c r="J28" s="38">
        <v>0</v>
      </c>
      <c r="K28" s="30">
        <v>14.285714285714286</v>
      </c>
      <c r="L28" s="30">
        <v>0</v>
      </c>
      <c r="M28" s="29">
        <v>3.7037037037037037</v>
      </c>
      <c r="N28" s="29">
        <v>0</v>
      </c>
      <c r="O28" s="29">
        <v>0</v>
      </c>
      <c r="P28" s="29">
        <v>0</v>
      </c>
      <c r="Q28" s="29">
        <v>0</v>
      </c>
      <c r="R28" s="29">
        <v>9.0909090909090917</v>
      </c>
      <c r="S28" s="29">
        <v>0</v>
      </c>
    </row>
    <row r="29" spans="1:19" ht="12.75" customHeight="1">
      <c r="A29" s="11"/>
      <c r="B29" s="17" t="s">
        <v>46</v>
      </c>
      <c r="C29" s="33"/>
      <c r="D29" s="34">
        <v>0</v>
      </c>
      <c r="E29" s="34">
        <v>0</v>
      </c>
      <c r="F29" s="34">
        <v>0</v>
      </c>
      <c r="G29" s="34">
        <v>0</v>
      </c>
      <c r="H29" s="34">
        <v>0</v>
      </c>
      <c r="I29" s="34">
        <v>14.285714285714286</v>
      </c>
      <c r="J29" s="35">
        <v>16.666666666666668</v>
      </c>
      <c r="K29" s="35">
        <v>14.285714285714286</v>
      </c>
      <c r="L29" s="35">
        <v>0</v>
      </c>
      <c r="M29" s="34">
        <v>7.4074074074074074</v>
      </c>
      <c r="N29" s="34">
        <v>16.666666666666668</v>
      </c>
      <c r="O29" s="34">
        <v>6.8965517241379306</v>
      </c>
      <c r="P29" s="34">
        <v>21.4</v>
      </c>
      <c r="Q29" s="34">
        <v>6.666666666666667</v>
      </c>
      <c r="R29" s="34">
        <v>9.0909090909090917</v>
      </c>
      <c r="S29" s="34">
        <v>0</v>
      </c>
    </row>
    <row r="30" spans="1:19" ht="12.75" customHeight="1">
      <c r="A30" s="11"/>
      <c r="B30" s="6" t="s">
        <v>145</v>
      </c>
      <c r="C30" s="11"/>
      <c r="D30" s="29">
        <v>18.181818181818183</v>
      </c>
      <c r="E30" s="29">
        <v>10.526315789473685</v>
      </c>
      <c r="F30" s="29">
        <v>0</v>
      </c>
      <c r="G30" s="29">
        <v>0</v>
      </c>
      <c r="H30" s="29">
        <v>13.333333333333334</v>
      </c>
      <c r="I30" s="29">
        <v>18.181818181818183</v>
      </c>
      <c r="J30" s="29">
        <v>0</v>
      </c>
      <c r="K30" s="29">
        <v>0</v>
      </c>
      <c r="L30" s="30">
        <v>10</v>
      </c>
      <c r="M30" s="30">
        <v>14.814814814814815</v>
      </c>
      <c r="N30" s="30">
        <v>16.666666666666668</v>
      </c>
      <c r="O30" s="30">
        <v>10.344827586206897</v>
      </c>
      <c r="P30" s="30">
        <v>21.428571428571427</v>
      </c>
      <c r="Q30" s="30">
        <v>16.666666666666668</v>
      </c>
      <c r="R30" s="30">
        <v>20</v>
      </c>
      <c r="S30" s="30">
        <v>0</v>
      </c>
    </row>
    <row r="31" spans="1:19" ht="13.5">
      <c r="A31" s="11"/>
      <c r="B31" s="7" t="s">
        <v>146</v>
      </c>
      <c r="C31" s="33"/>
      <c r="D31" s="34">
        <v>0</v>
      </c>
      <c r="E31" s="34">
        <v>0</v>
      </c>
      <c r="F31" s="34">
        <v>0</v>
      </c>
      <c r="G31" s="34">
        <v>10</v>
      </c>
      <c r="H31" s="34">
        <v>0</v>
      </c>
      <c r="I31" s="34">
        <v>0</v>
      </c>
      <c r="J31" s="34">
        <v>0</v>
      </c>
      <c r="K31" s="34">
        <v>0</v>
      </c>
      <c r="L31" s="34">
        <v>0</v>
      </c>
      <c r="M31" s="34">
        <v>0</v>
      </c>
      <c r="N31" s="34">
        <v>0</v>
      </c>
      <c r="O31" s="34">
        <v>0</v>
      </c>
      <c r="P31" s="34">
        <v>7.1428571428571432</v>
      </c>
      <c r="Q31" s="292"/>
      <c r="R31" s="292"/>
      <c r="S31" s="292"/>
    </row>
    <row r="32" spans="1:19" ht="13.5">
      <c r="A32" s="11"/>
      <c r="B32" s="187" t="s">
        <v>144</v>
      </c>
      <c r="C32" s="260"/>
      <c r="D32" s="130">
        <v>4</v>
      </c>
      <c r="E32" s="130">
        <v>0</v>
      </c>
      <c r="F32" s="130">
        <v>16.666666666666668</v>
      </c>
      <c r="G32" s="130">
        <v>15.384615384615385</v>
      </c>
      <c r="H32" s="130">
        <v>26.315789473684209</v>
      </c>
      <c r="I32" s="130">
        <v>42.857142857142854</v>
      </c>
      <c r="J32" s="131">
        <v>33.333333333333336</v>
      </c>
      <c r="K32" s="131">
        <v>71.428571428571431</v>
      </c>
      <c r="L32" s="131">
        <v>70</v>
      </c>
      <c r="M32" s="130">
        <v>66.666666666666671</v>
      </c>
      <c r="N32" s="130">
        <v>87.5</v>
      </c>
      <c r="O32" s="130">
        <v>73.333333333333329</v>
      </c>
      <c r="P32" s="130">
        <v>92.857142857142861</v>
      </c>
      <c r="Q32" s="130">
        <v>80</v>
      </c>
      <c r="R32" s="130">
        <v>90.909090909090907</v>
      </c>
      <c r="S32" s="130">
        <v>83.333333333333329</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ustomHeight="1"/>
    <row r="37" spans="1:19" ht="15" customHeight="1"/>
    <row r="40" spans="1:19" ht="15" customHeight="1"/>
    <row r="47" spans="1:19" ht="15" customHeight="1"/>
    <row r="49"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8"/>
  <sheetViews>
    <sheetView showGridLines="0" showRowColHeaders="0" workbookViewId="0">
      <selection activeCell="L48" sqref="L4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19" s="74" customFormat="1">
      <c r="A1" s="18"/>
      <c r="B1" s="18"/>
      <c r="C1" s="18"/>
      <c r="D1" s="18"/>
      <c r="E1" s="18"/>
      <c r="F1" s="18"/>
      <c r="G1" s="18"/>
      <c r="H1" s="18"/>
      <c r="I1" s="18"/>
      <c r="J1" s="18"/>
      <c r="K1" s="18"/>
      <c r="L1" s="18"/>
      <c r="M1" s="18"/>
      <c r="N1" s="18"/>
      <c r="O1" s="18"/>
    </row>
    <row r="2" spans="1:19" s="74" customFormat="1" ht="12.75" customHeight="1">
      <c r="A2" s="18"/>
      <c r="B2" s="425" t="s">
        <v>209</v>
      </c>
      <c r="C2" s="425"/>
      <c r="D2" s="425"/>
      <c r="E2" s="425"/>
      <c r="F2" s="425"/>
      <c r="G2" s="425"/>
      <c r="H2" s="425"/>
      <c r="I2" s="425"/>
      <c r="J2" s="425"/>
      <c r="K2" s="425"/>
      <c r="L2" s="425"/>
      <c r="M2" s="425"/>
      <c r="N2" s="425"/>
      <c r="O2" s="425"/>
      <c r="P2" s="425"/>
      <c r="Q2" s="425"/>
      <c r="R2" s="425"/>
      <c r="S2" s="425"/>
    </row>
    <row r="3" spans="1:19" s="74" customFormat="1" ht="17.25" customHeight="1">
      <c r="A3" s="18"/>
      <c r="B3" s="425"/>
      <c r="C3" s="425"/>
      <c r="D3" s="425"/>
      <c r="E3" s="425"/>
      <c r="F3" s="425"/>
      <c r="G3" s="425"/>
      <c r="H3" s="425"/>
      <c r="I3" s="425"/>
      <c r="J3" s="425"/>
      <c r="K3" s="425"/>
      <c r="L3" s="425"/>
      <c r="M3" s="425"/>
      <c r="N3" s="425"/>
      <c r="O3" s="425"/>
      <c r="P3" s="425"/>
      <c r="Q3" s="425"/>
      <c r="R3" s="425"/>
      <c r="S3" s="425"/>
    </row>
    <row r="4" spans="1:19" ht="14.25" customHeight="1">
      <c r="A4" s="43"/>
      <c r="B4" s="110" t="s">
        <v>17</v>
      </c>
      <c r="C4" s="426" t="s">
        <v>68</v>
      </c>
      <c r="D4" s="426"/>
      <c r="E4" s="46"/>
      <c r="F4" s="46"/>
      <c r="G4" s="46"/>
      <c r="H4" s="46"/>
      <c r="I4" s="46"/>
      <c r="J4" s="46"/>
      <c r="K4" s="46"/>
      <c r="L4" s="46"/>
      <c r="M4" s="46"/>
      <c r="N4" s="46"/>
      <c r="O4" s="46"/>
    </row>
    <row r="5" spans="1:19" ht="14.25" customHeight="1">
      <c r="A5" s="43"/>
      <c r="B5" s="49"/>
      <c r="C5" s="46"/>
      <c r="D5" s="428" t="s">
        <v>183</v>
      </c>
      <c r="E5" s="428"/>
      <c r="F5" s="428"/>
      <c r="G5" s="428"/>
      <c r="H5" s="428"/>
      <c r="I5" s="428"/>
      <c r="J5" s="428"/>
      <c r="K5" s="428"/>
      <c r="L5" s="428"/>
      <c r="M5" s="428"/>
      <c r="N5" s="428"/>
      <c r="O5" s="428"/>
      <c r="P5" s="428"/>
    </row>
    <row r="6" spans="1:19"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19" ht="12.75" customHeight="1">
      <c r="A7" s="43"/>
      <c r="B7" s="8" t="s">
        <v>9</v>
      </c>
      <c r="C7" s="50"/>
      <c r="D7" s="83">
        <v>181</v>
      </c>
      <c r="E7" s="83">
        <v>202</v>
      </c>
      <c r="F7" s="83">
        <v>229</v>
      </c>
      <c r="G7" s="83">
        <v>176</v>
      </c>
      <c r="H7" s="83">
        <v>159</v>
      </c>
      <c r="I7" s="83">
        <v>159</v>
      </c>
      <c r="J7" s="83">
        <v>158</v>
      </c>
      <c r="K7" s="83">
        <v>157</v>
      </c>
      <c r="L7" s="83">
        <v>165</v>
      </c>
      <c r="M7" s="83">
        <v>111</v>
      </c>
      <c r="N7" s="83">
        <v>125</v>
      </c>
      <c r="O7" s="83">
        <v>149</v>
      </c>
      <c r="P7" s="83">
        <v>138</v>
      </c>
      <c r="Q7" s="83">
        <v>162</v>
      </c>
      <c r="R7" s="83">
        <v>116</v>
      </c>
      <c r="S7" s="83">
        <v>150</v>
      </c>
    </row>
    <row r="8" spans="1:19" ht="12.75" customHeight="1">
      <c r="A8" s="43"/>
      <c r="B8" s="6" t="s">
        <v>97</v>
      </c>
      <c r="C8" s="54"/>
      <c r="D8" s="133">
        <f>+D7/'06'!D7</f>
        <v>1.5338983050847457</v>
      </c>
      <c r="E8" s="133">
        <f>+E7/'06'!E7</f>
        <v>1.5074626865671641</v>
      </c>
      <c r="F8" s="133">
        <f>+F7/'06'!F7</f>
        <v>1.2722222222222221</v>
      </c>
      <c r="G8" s="133">
        <f>+G7/'06'!G7</f>
        <v>1.2137931034482758</v>
      </c>
      <c r="H8" s="133">
        <f>+H7/'06'!H7</f>
        <v>1.1521739130434783</v>
      </c>
      <c r="I8" s="133">
        <f>+I7/'06'!I7</f>
        <v>1.2519685039370079</v>
      </c>
      <c r="J8" s="133">
        <f>+J7/'06'!J7</f>
        <v>1.1366906474820144</v>
      </c>
      <c r="K8" s="133">
        <f>+K7/'06'!K7</f>
        <v>1.0827586206896551</v>
      </c>
      <c r="L8" s="133">
        <f>+L7/'06'!L7</f>
        <v>1.1148648648648649</v>
      </c>
      <c r="M8" s="133">
        <f>+M7/'06'!M7</f>
        <v>1.0673076923076923</v>
      </c>
      <c r="N8" s="133">
        <f>+N7/'06'!N7</f>
        <v>1.1574074074074074</v>
      </c>
      <c r="O8" s="133">
        <f>+O7/'06'!O7</f>
        <v>1.0567375886524824</v>
      </c>
      <c r="P8" s="133">
        <f>+P7/'06'!P7</f>
        <v>1.0147058823529411</v>
      </c>
      <c r="Q8" s="133">
        <f>+Q7/'06'!Q7</f>
        <v>1.2461538461538462</v>
      </c>
      <c r="R8" s="133">
        <f>+R7/'06'!R7</f>
        <v>1.0545454545454545</v>
      </c>
      <c r="S8" s="133">
        <f>+S7/'06'!S7</f>
        <v>1.271186440677966</v>
      </c>
    </row>
    <row r="9" spans="1:19" ht="12.75" customHeight="1">
      <c r="A9" s="43"/>
      <c r="B9" s="6" t="s">
        <v>37</v>
      </c>
      <c r="C9" s="43"/>
      <c r="D9" s="122">
        <v>1.149171270718232</v>
      </c>
      <c r="E9" s="122">
        <v>1.1584158415841583</v>
      </c>
      <c r="F9" s="122">
        <v>1.1834061135371179</v>
      </c>
      <c r="G9" s="122">
        <v>1.2727272727272727</v>
      </c>
      <c r="H9" s="123">
        <v>1.3270440251572326</v>
      </c>
      <c r="I9" s="122">
        <v>1.3270440251572326</v>
      </c>
      <c r="J9" s="124">
        <v>1.3417721518987342</v>
      </c>
      <c r="K9" s="124">
        <v>1.3248407643312101</v>
      </c>
      <c r="L9" s="124">
        <v>1.2424242424242424</v>
      </c>
      <c r="M9" s="124">
        <v>1.3333333333333333</v>
      </c>
      <c r="N9" s="124">
        <v>1.272</v>
      </c>
      <c r="O9" s="124">
        <v>1.2416107382550337</v>
      </c>
      <c r="P9" s="124">
        <v>1.1884057971014492</v>
      </c>
      <c r="Q9" s="124">
        <v>1.2962962962962963</v>
      </c>
      <c r="R9" s="124">
        <v>1.4137931034482758</v>
      </c>
      <c r="S9" s="124">
        <v>1.3466666666666667</v>
      </c>
    </row>
    <row r="10" spans="1:19">
      <c r="A10" s="43"/>
      <c r="B10" s="6" t="s">
        <v>2</v>
      </c>
      <c r="C10" s="43"/>
      <c r="D10" s="125">
        <v>68.508287292817684</v>
      </c>
      <c r="E10" s="125">
        <v>70.297029702970292</v>
      </c>
      <c r="F10" s="125">
        <v>73.362445414847159</v>
      </c>
      <c r="G10" s="125">
        <v>64.204545454545453</v>
      </c>
      <c r="H10" s="125">
        <v>67.295597484276726</v>
      </c>
      <c r="I10" s="125">
        <v>74.213836477987428</v>
      </c>
      <c r="J10" s="126">
        <v>74.050632911392398</v>
      </c>
      <c r="K10" s="126">
        <v>70.70063694267516</v>
      </c>
      <c r="L10" s="126">
        <v>71.515151515151516</v>
      </c>
      <c r="M10" s="126">
        <v>63.063063063063062</v>
      </c>
      <c r="N10" s="126">
        <v>64.8</v>
      </c>
      <c r="O10" s="126">
        <v>74.496644295302019</v>
      </c>
      <c r="P10" s="126">
        <v>68.115942028985501</v>
      </c>
      <c r="Q10" s="126">
        <v>71.604938271604937</v>
      </c>
      <c r="R10" s="126">
        <v>75.862068965517238</v>
      </c>
      <c r="S10" s="126">
        <v>65.333333333333343</v>
      </c>
    </row>
    <row r="11" spans="1:19" ht="12.75" customHeight="1">
      <c r="A11" s="43"/>
      <c r="B11" s="6" t="s">
        <v>5</v>
      </c>
      <c r="C11" s="43"/>
      <c r="D11" s="125">
        <v>79.005524861878456</v>
      </c>
      <c r="E11" s="125">
        <v>83.663366336633658</v>
      </c>
      <c r="F11" s="125">
        <v>82.096069868995627</v>
      </c>
      <c r="G11" s="125">
        <v>79.545454545454547</v>
      </c>
      <c r="H11" s="125">
        <v>74.842767295597483</v>
      </c>
      <c r="I11" s="125">
        <v>81.132075471698116</v>
      </c>
      <c r="J11" s="125">
        <v>81.012658227848107</v>
      </c>
      <c r="K11" s="125">
        <v>78.343949044585983</v>
      </c>
      <c r="L11" s="125">
        <v>73.939393939393938</v>
      </c>
      <c r="M11" s="125">
        <v>81.081081081081081</v>
      </c>
      <c r="N11" s="125">
        <v>72</v>
      </c>
      <c r="O11" s="125">
        <v>79.194630872483216</v>
      </c>
      <c r="P11" s="125">
        <v>75.362318840579704</v>
      </c>
      <c r="Q11" s="125">
        <v>76.543209876543216</v>
      </c>
      <c r="R11" s="125">
        <v>87.931034482758619</v>
      </c>
      <c r="S11" s="125">
        <v>78.666666666666671</v>
      </c>
    </row>
    <row r="12" spans="1:19" ht="12.75" customHeight="1">
      <c r="A12" s="43"/>
      <c r="B12" s="7" t="s">
        <v>8</v>
      </c>
      <c r="C12" s="51"/>
      <c r="D12" s="127">
        <v>68.243093922651923</v>
      </c>
      <c r="E12" s="127">
        <v>67.321782178217802</v>
      </c>
      <c r="F12" s="127">
        <v>68.109170305676869</v>
      </c>
      <c r="G12" s="127">
        <v>66.875</v>
      </c>
      <c r="H12" s="127">
        <v>68.698113207547181</v>
      </c>
      <c r="I12" s="127">
        <v>65.345911949685586</v>
      </c>
      <c r="J12" s="128">
        <v>67.626582278481038</v>
      </c>
      <c r="K12" s="128">
        <v>66.636942675159204</v>
      </c>
      <c r="L12" s="128">
        <v>68.636363636363654</v>
      </c>
      <c r="M12" s="128">
        <v>66.85585585585585</v>
      </c>
      <c r="N12" s="128">
        <v>68.23</v>
      </c>
      <c r="O12" s="128">
        <v>64.771812080536904</v>
      </c>
      <c r="P12" s="128">
        <v>65.369565217391283</v>
      </c>
      <c r="Q12" s="128">
        <v>66.938271604938279</v>
      </c>
      <c r="R12" s="128">
        <v>61.448275862068968</v>
      </c>
      <c r="S12" s="128">
        <v>63.61333333333333</v>
      </c>
    </row>
    <row r="13" spans="1:19" ht="12.75" customHeight="1">
      <c r="A13" s="43"/>
      <c r="B13" s="6" t="s">
        <v>1</v>
      </c>
      <c r="C13" s="43"/>
      <c r="D13" s="125">
        <v>9.1933701657458595</v>
      </c>
      <c r="E13" s="125">
        <v>10.019801980198016</v>
      </c>
      <c r="F13" s="125">
        <v>9.7292576419214036</v>
      </c>
      <c r="G13" s="125">
        <v>9.7670454545454533</v>
      </c>
      <c r="H13" s="125">
        <v>9.5408805031446562</v>
      </c>
      <c r="I13" s="125">
        <v>8.8050314465408785</v>
      </c>
      <c r="J13" s="126">
        <v>9.8101265822784836</v>
      </c>
      <c r="K13" s="126">
        <v>8.6242038216560442</v>
      </c>
      <c r="L13" s="126">
        <v>8.296969696969704</v>
      </c>
      <c r="M13" s="126">
        <v>10.468468468468469</v>
      </c>
      <c r="N13" s="126">
        <v>8.6199999999999992</v>
      </c>
      <c r="O13" s="126">
        <v>7.4563758389261761</v>
      </c>
      <c r="P13" s="126">
        <v>8.0434782608695663</v>
      </c>
      <c r="Q13" s="126">
        <v>9.7283950617283921</v>
      </c>
      <c r="R13" s="126">
        <v>7.948275862068968</v>
      </c>
      <c r="S13" s="126">
        <v>7.6800000000000006</v>
      </c>
    </row>
    <row r="14" spans="1:19" ht="12.75" customHeight="1">
      <c r="A14" s="43"/>
      <c r="B14" s="6" t="s">
        <v>3</v>
      </c>
      <c r="C14" s="43"/>
      <c r="D14" s="127">
        <v>14.3646408839779</v>
      </c>
      <c r="E14" s="127">
        <v>13.861386138613861</v>
      </c>
      <c r="F14" s="127">
        <v>12.663755458515285</v>
      </c>
      <c r="G14" s="127">
        <v>7.9545454545454541</v>
      </c>
      <c r="H14" s="127">
        <v>10.691823899371069</v>
      </c>
      <c r="I14" s="127">
        <v>8.1761006289308185</v>
      </c>
      <c r="J14" s="128">
        <v>8.2278481012658222</v>
      </c>
      <c r="K14" s="128">
        <v>7.0063694267515926</v>
      </c>
      <c r="L14" s="128">
        <v>10.303030303030303</v>
      </c>
      <c r="M14" s="128">
        <v>6.3063063063063067</v>
      </c>
      <c r="N14" s="128">
        <v>12</v>
      </c>
      <c r="O14" s="128">
        <v>12.080536912751677</v>
      </c>
      <c r="P14" s="128">
        <v>7.2463768115942031</v>
      </c>
      <c r="Q14" s="128">
        <v>7.4074074074074074</v>
      </c>
      <c r="R14" s="128">
        <v>6.8965517241379306</v>
      </c>
      <c r="S14" s="128">
        <v>5.333333333333333</v>
      </c>
    </row>
    <row r="15" spans="1:19" ht="12.75" customHeight="1">
      <c r="A15" s="11"/>
      <c r="B15" s="8" t="s">
        <v>39</v>
      </c>
      <c r="C15" s="36"/>
      <c r="D15" s="89">
        <v>46.408839779005525</v>
      </c>
      <c r="E15" s="89">
        <v>49.009900990099013</v>
      </c>
      <c r="F15" s="89">
        <v>56.768558951965062</v>
      </c>
      <c r="G15" s="89">
        <v>60.227272727272727</v>
      </c>
      <c r="H15" s="89">
        <v>60.377358490566039</v>
      </c>
      <c r="I15" s="89">
        <v>78.616352201257868</v>
      </c>
      <c r="J15" s="89">
        <v>68.35443037974683</v>
      </c>
      <c r="K15" s="89">
        <v>71.974522292993626</v>
      </c>
      <c r="L15" s="89">
        <v>76.36363636363636</v>
      </c>
      <c r="M15" s="89">
        <v>78.378378378378372</v>
      </c>
      <c r="N15" s="89">
        <v>71.2</v>
      </c>
      <c r="O15" s="89">
        <v>84.56375838926175</v>
      </c>
      <c r="P15" s="89">
        <v>85.507246376811594</v>
      </c>
      <c r="Q15" s="89">
        <v>86.419753086419746</v>
      </c>
      <c r="R15" s="89">
        <v>89.65517241379311</v>
      </c>
      <c r="S15" s="89">
        <v>88</v>
      </c>
    </row>
    <row r="16" spans="1:19" ht="12.75" customHeight="1">
      <c r="A16" s="11"/>
      <c r="B16" s="6" t="s">
        <v>40</v>
      </c>
      <c r="C16" s="11"/>
      <c r="D16" s="80">
        <v>80.662983425414367</v>
      </c>
      <c r="E16" s="80">
        <v>82.67326732673267</v>
      </c>
      <c r="F16" s="80">
        <v>80.786026200873366</v>
      </c>
      <c r="G16" s="80">
        <v>81.818181818181813</v>
      </c>
      <c r="H16" s="80">
        <v>86.79245283018868</v>
      </c>
      <c r="I16" s="80">
        <v>88.679245283018872</v>
      </c>
      <c r="J16" s="81">
        <v>86.708860759493675</v>
      </c>
      <c r="K16" s="81">
        <v>89.171974522292999</v>
      </c>
      <c r="L16" s="81">
        <v>89.090909090909093</v>
      </c>
      <c r="M16" s="81">
        <v>90.990990990990994</v>
      </c>
      <c r="N16" s="81">
        <v>90.4</v>
      </c>
      <c r="O16" s="81">
        <v>83.892617449664428</v>
      </c>
      <c r="P16" s="81">
        <v>85.507246376811594</v>
      </c>
      <c r="Q16" s="81">
        <v>92.592592592592595</v>
      </c>
      <c r="R16" s="81">
        <v>8.6206896551724146</v>
      </c>
      <c r="S16" s="81">
        <v>30.666666666666668</v>
      </c>
    </row>
    <row r="17" spans="1:19" ht="12.75" customHeight="1">
      <c r="A17" s="11"/>
      <c r="B17" s="6" t="s">
        <v>7</v>
      </c>
      <c r="C17" s="11"/>
      <c r="D17" s="29">
        <v>0</v>
      </c>
      <c r="E17" s="29">
        <v>0.49504950495049505</v>
      </c>
      <c r="F17" s="29">
        <v>0.4366812227074236</v>
      </c>
      <c r="G17" s="29">
        <v>0</v>
      </c>
      <c r="H17" s="29">
        <v>0</v>
      </c>
      <c r="I17" s="29">
        <v>0</v>
      </c>
      <c r="J17" s="30">
        <v>0</v>
      </c>
      <c r="K17" s="30">
        <v>0</v>
      </c>
      <c r="L17" s="30">
        <v>0</v>
      </c>
      <c r="M17" s="30">
        <v>0.90090090090090091</v>
      </c>
      <c r="N17" s="30">
        <v>0</v>
      </c>
      <c r="O17" s="30">
        <v>1.4</v>
      </c>
      <c r="P17" s="30">
        <v>1.4</v>
      </c>
      <c r="Q17" s="30">
        <v>0</v>
      </c>
      <c r="R17" s="30">
        <v>0</v>
      </c>
      <c r="S17" s="30">
        <v>0</v>
      </c>
    </row>
    <row r="18" spans="1:19" ht="12.75" customHeight="1">
      <c r="A18" s="11"/>
      <c r="B18" s="6" t="s">
        <v>41</v>
      </c>
      <c r="C18" s="11"/>
      <c r="D18" s="29">
        <v>0</v>
      </c>
      <c r="E18" s="29">
        <v>0</v>
      </c>
      <c r="F18" s="29">
        <v>0.8733624454148472</v>
      </c>
      <c r="G18" s="29">
        <v>0</v>
      </c>
      <c r="H18" s="29">
        <v>1.8867924528301887</v>
      </c>
      <c r="I18" s="29">
        <v>0</v>
      </c>
      <c r="J18" s="30">
        <v>0</v>
      </c>
      <c r="K18" s="30">
        <v>0.63694267515923564</v>
      </c>
      <c r="L18" s="30">
        <v>0</v>
      </c>
      <c r="M18" s="30">
        <v>0.90090090090090091</v>
      </c>
      <c r="N18" s="30">
        <v>1.5625</v>
      </c>
      <c r="O18" s="30">
        <v>0</v>
      </c>
      <c r="P18" s="30">
        <v>0</v>
      </c>
      <c r="Q18" s="30">
        <v>0</v>
      </c>
      <c r="R18" s="30">
        <v>0</v>
      </c>
      <c r="S18" s="30">
        <v>1.3333333333333333</v>
      </c>
    </row>
    <row r="19" spans="1:19" ht="12.75" customHeight="1">
      <c r="A19" s="11"/>
      <c r="B19" s="7" t="s">
        <v>42</v>
      </c>
      <c r="C19" s="33"/>
      <c r="D19" s="34">
        <v>73.480662983425418</v>
      </c>
      <c r="E19" s="34">
        <v>65.841584158415841</v>
      </c>
      <c r="F19" s="34">
        <v>64.192139737991269</v>
      </c>
      <c r="G19" s="34">
        <v>58.522727272727273</v>
      </c>
      <c r="H19" s="34">
        <v>61.635220125786162</v>
      </c>
      <c r="I19" s="34">
        <v>62.893081761006286</v>
      </c>
      <c r="J19" s="35">
        <v>62.025316455696199</v>
      </c>
      <c r="K19" s="35">
        <v>72.611464968152873</v>
      </c>
      <c r="L19" s="35">
        <v>64.848484848484844</v>
      </c>
      <c r="M19" s="35">
        <v>68.468468468468473</v>
      </c>
      <c r="N19" s="35">
        <v>52.8</v>
      </c>
      <c r="O19" s="35">
        <v>44.966442953020135</v>
      </c>
      <c r="P19" s="35">
        <v>77.536231884057969</v>
      </c>
      <c r="Q19" s="35">
        <v>66.666666666666671</v>
      </c>
      <c r="R19" s="35">
        <v>6.8965517241379306</v>
      </c>
      <c r="S19" s="35">
        <v>2.6666666666666665</v>
      </c>
    </row>
    <row r="20" spans="1:19" ht="12.75" customHeight="1">
      <c r="A20" s="11"/>
      <c r="B20" s="8" t="s">
        <v>4</v>
      </c>
      <c r="C20" s="11"/>
      <c r="D20" s="29">
        <v>12.154696132596685</v>
      </c>
      <c r="E20" s="29">
        <v>5.4455445544554459</v>
      </c>
      <c r="F20" s="29">
        <v>4.8034934497816595</v>
      </c>
      <c r="G20" s="29">
        <v>2.8409090909090908</v>
      </c>
      <c r="H20" s="29">
        <v>3.7735849056603774</v>
      </c>
      <c r="I20" s="29">
        <v>5.6603773584905657</v>
      </c>
      <c r="J20" s="30">
        <v>6.962025316455696</v>
      </c>
      <c r="K20" s="30">
        <v>6.369426751592357</v>
      </c>
      <c r="L20" s="30">
        <v>9.0909090909090917</v>
      </c>
      <c r="M20" s="29">
        <v>8.1081081081081088</v>
      </c>
      <c r="N20" s="29">
        <v>8</v>
      </c>
      <c r="O20" s="29">
        <v>6.7114093959731544</v>
      </c>
      <c r="P20" s="29">
        <v>13.043478260869565</v>
      </c>
      <c r="Q20" s="29">
        <v>4.9382716049382713</v>
      </c>
      <c r="R20" s="29">
        <v>3.4482758620689653</v>
      </c>
      <c r="S20" s="29">
        <v>1.3333333333333333</v>
      </c>
    </row>
    <row r="21" spans="1:19" ht="12.75" customHeight="1">
      <c r="A21" s="11"/>
      <c r="B21" s="14" t="s">
        <v>43</v>
      </c>
      <c r="C21" s="11"/>
      <c r="D21" s="29">
        <v>37.016574585635361</v>
      </c>
      <c r="E21" s="29">
        <v>39.10891089108911</v>
      </c>
      <c r="F21" s="29">
        <v>48.034934497816593</v>
      </c>
      <c r="G21" s="29">
        <v>46.590909090909093</v>
      </c>
      <c r="H21" s="29">
        <v>55.974842767295598</v>
      </c>
      <c r="I21" s="29">
        <v>67.924528301886795</v>
      </c>
      <c r="J21" s="30">
        <v>65.822784810126578</v>
      </c>
      <c r="K21" s="30">
        <v>67.515923566878982</v>
      </c>
      <c r="L21" s="30">
        <v>70.909090909090907</v>
      </c>
      <c r="M21" s="29">
        <v>67.567567567567565</v>
      </c>
      <c r="N21" s="29">
        <v>66.400000000000006</v>
      </c>
      <c r="O21" s="29">
        <v>76.510067114093957</v>
      </c>
      <c r="P21" s="29">
        <v>78.260869565217391</v>
      </c>
      <c r="Q21" s="29">
        <v>81.481481481481481</v>
      </c>
      <c r="R21" s="29">
        <v>86.206896551724142</v>
      </c>
      <c r="S21" s="29">
        <v>80</v>
      </c>
    </row>
    <row r="22" spans="1:19" ht="12.75" customHeight="1">
      <c r="A22" s="11"/>
      <c r="B22" s="15" t="s">
        <v>65</v>
      </c>
      <c r="C22" s="33"/>
      <c r="D22" s="34">
        <v>46.961325966850829</v>
      </c>
      <c r="E22" s="34">
        <v>44.059405940594061</v>
      </c>
      <c r="F22" s="34">
        <v>49.344978165938862</v>
      </c>
      <c r="G22" s="34">
        <v>48.295454545454547</v>
      </c>
      <c r="H22" s="34">
        <v>57.861635220125784</v>
      </c>
      <c r="I22" s="34">
        <v>70.440251572327043</v>
      </c>
      <c r="J22" s="35">
        <v>67.088607594936704</v>
      </c>
      <c r="K22" s="35">
        <v>68.789808917197448</v>
      </c>
      <c r="L22" s="35">
        <v>70.909090909090907</v>
      </c>
      <c r="M22" s="34">
        <v>68.468468468468473</v>
      </c>
      <c r="N22" s="34">
        <v>67.2</v>
      </c>
      <c r="O22" s="34">
        <v>77.852348993288587</v>
      </c>
      <c r="P22" s="34">
        <v>80.434782608695656</v>
      </c>
      <c r="Q22" s="34">
        <v>81.481481481481481</v>
      </c>
      <c r="R22" s="34">
        <v>86.206896551724142</v>
      </c>
      <c r="S22" s="34">
        <v>80</v>
      </c>
    </row>
    <row r="23" spans="1:19" ht="12.75" customHeight="1">
      <c r="A23" s="11"/>
      <c r="B23" s="16" t="s">
        <v>44</v>
      </c>
      <c r="C23" s="11"/>
      <c r="D23" s="29">
        <v>37.016574585635361</v>
      </c>
      <c r="E23" s="29">
        <v>38.118811881188115</v>
      </c>
      <c r="F23" s="29">
        <v>48.034934497816593</v>
      </c>
      <c r="G23" s="29">
        <v>46.590909090909093</v>
      </c>
      <c r="H23" s="29">
        <v>55.974842767295598</v>
      </c>
      <c r="I23" s="29">
        <v>67.924528301886795</v>
      </c>
      <c r="J23" s="30">
        <v>62.025316455696199</v>
      </c>
      <c r="K23" s="30">
        <v>65.605095541401269</v>
      </c>
      <c r="L23" s="30">
        <v>69.090909090909093</v>
      </c>
      <c r="M23" s="29">
        <v>64.86486486486487</v>
      </c>
      <c r="N23" s="29">
        <v>64.8</v>
      </c>
      <c r="O23" s="29">
        <v>74.496644295302019</v>
      </c>
      <c r="P23" s="29">
        <v>75.362318840579704</v>
      </c>
      <c r="Q23" s="29">
        <v>79.012345679012341</v>
      </c>
      <c r="R23" s="29">
        <v>84.482758620689651</v>
      </c>
      <c r="S23" s="29">
        <v>77.333333333333329</v>
      </c>
    </row>
    <row r="24" spans="1:19" ht="12.75" customHeight="1">
      <c r="A24" s="11"/>
      <c r="B24" s="6" t="s">
        <v>150</v>
      </c>
      <c r="C24" s="11"/>
      <c r="D24" s="29">
        <v>100</v>
      </c>
      <c r="E24" s="29">
        <v>100</v>
      </c>
      <c r="F24" s="29">
        <v>100</v>
      </c>
      <c r="G24" s="29">
        <v>100</v>
      </c>
      <c r="H24" s="29">
        <v>98.876404494382015</v>
      </c>
      <c r="I24" s="29">
        <v>87.037037037037038</v>
      </c>
      <c r="J24" s="30">
        <v>88.775510204081627</v>
      </c>
      <c r="K24" s="30">
        <v>74.757281553398059</v>
      </c>
      <c r="L24" s="30">
        <v>64.912280701754383</v>
      </c>
      <c r="M24" s="29">
        <v>72.222222222222214</v>
      </c>
      <c r="N24" s="29">
        <v>62.962962962962962</v>
      </c>
      <c r="O24" s="29">
        <v>68.181818181818187</v>
      </c>
      <c r="P24" s="29">
        <v>56.730769230769234</v>
      </c>
      <c r="Q24" s="291"/>
      <c r="R24" s="291"/>
      <c r="S24" s="291"/>
    </row>
    <row r="25" spans="1:19" ht="12.75" customHeight="1">
      <c r="A25" s="11"/>
      <c r="B25" s="7" t="s">
        <v>151</v>
      </c>
      <c r="C25" s="33"/>
      <c r="D25" s="34">
        <v>0</v>
      </c>
      <c r="E25" s="34">
        <v>0</v>
      </c>
      <c r="F25" s="34">
        <v>0</v>
      </c>
      <c r="G25" s="34">
        <v>1.2195121951219512</v>
      </c>
      <c r="H25" s="34">
        <v>10.112359550561798</v>
      </c>
      <c r="I25" s="34">
        <v>32.407407407407405</v>
      </c>
      <c r="J25" s="35">
        <v>25.510204081632658</v>
      </c>
      <c r="K25" s="35">
        <v>45.631067961165051</v>
      </c>
      <c r="L25" s="35">
        <v>55.263157894736835</v>
      </c>
      <c r="M25" s="34">
        <v>54.166666666666664</v>
      </c>
      <c r="N25" s="34">
        <v>64.197530864197532</v>
      </c>
      <c r="O25" s="34">
        <v>60</v>
      </c>
      <c r="P25" s="34">
        <v>57.692307692307693</v>
      </c>
      <c r="Q25" s="292"/>
      <c r="R25" s="292"/>
      <c r="S25" s="292"/>
    </row>
    <row r="26" spans="1:19"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c r="Q26" s="29">
        <v>0</v>
      </c>
      <c r="R26" s="29">
        <v>0</v>
      </c>
      <c r="S26" s="29">
        <v>0</v>
      </c>
    </row>
    <row r="27" spans="1:19" ht="12.75" customHeight="1">
      <c r="A27" s="11"/>
      <c r="B27" s="60" t="s">
        <v>45</v>
      </c>
      <c r="C27" s="61"/>
      <c r="D27" s="62">
        <v>46.961325966850829</v>
      </c>
      <c r="E27" s="62">
        <v>44.059405940594061</v>
      </c>
      <c r="F27" s="62">
        <v>49.344978165938862</v>
      </c>
      <c r="G27" s="62">
        <v>48.295454545454547</v>
      </c>
      <c r="H27" s="62">
        <v>57.861635220125784</v>
      </c>
      <c r="I27" s="69">
        <v>70.440251572327043</v>
      </c>
      <c r="J27" s="69">
        <v>67.088607594936704</v>
      </c>
      <c r="K27" s="69">
        <v>68.789808917197448</v>
      </c>
      <c r="L27" s="69">
        <v>70.909090909090907</v>
      </c>
      <c r="M27" s="62">
        <v>68.468468468468473</v>
      </c>
      <c r="N27" s="62">
        <v>67.2</v>
      </c>
      <c r="O27" s="62">
        <v>77.852348993288587</v>
      </c>
      <c r="P27" s="62">
        <v>80.434782608695656</v>
      </c>
      <c r="Q27" s="62">
        <v>81.481481481481481</v>
      </c>
      <c r="R27" s="62">
        <v>86.206896551724142</v>
      </c>
      <c r="S27" s="62">
        <v>80</v>
      </c>
    </row>
    <row r="28" spans="1:19" ht="12.75" customHeight="1">
      <c r="A28" s="11"/>
      <c r="B28" s="15" t="s">
        <v>48</v>
      </c>
      <c r="C28" s="11"/>
      <c r="D28" s="29">
        <v>2.2099447513812156</v>
      </c>
      <c r="E28" s="29">
        <v>2.9702970297029703</v>
      </c>
      <c r="F28" s="29">
        <v>3.4934497816593888</v>
      </c>
      <c r="G28" s="29">
        <v>0</v>
      </c>
      <c r="H28" s="29">
        <v>6.2893081761006293</v>
      </c>
      <c r="I28" s="29">
        <v>1.2578616352201257</v>
      </c>
      <c r="J28" s="38">
        <v>3.7974683544303796</v>
      </c>
      <c r="K28" s="30">
        <v>1.910828025477707</v>
      </c>
      <c r="L28" s="30">
        <v>2.4242424242424243</v>
      </c>
      <c r="M28" s="29">
        <v>0.90090090090090091</v>
      </c>
      <c r="N28" s="29">
        <v>6.4</v>
      </c>
      <c r="O28" s="29">
        <v>8.053691275167786</v>
      </c>
      <c r="P28" s="29">
        <v>5.7971014492753623</v>
      </c>
      <c r="Q28" s="29">
        <v>7.4074074074074074</v>
      </c>
      <c r="R28" s="29">
        <v>5.1724137931034484</v>
      </c>
      <c r="S28" s="29">
        <v>4</v>
      </c>
    </row>
    <row r="29" spans="1:19" ht="12.75" customHeight="1">
      <c r="A29" s="11"/>
      <c r="B29" s="17" t="s">
        <v>46</v>
      </c>
      <c r="C29" s="33"/>
      <c r="D29" s="34">
        <v>11.049723756906078</v>
      </c>
      <c r="E29" s="34">
        <v>9.4059405940594054</v>
      </c>
      <c r="F29" s="34">
        <v>10.043668122270743</v>
      </c>
      <c r="G29" s="34">
        <v>6.25</v>
      </c>
      <c r="H29" s="34">
        <v>7.5471698113207548</v>
      </c>
      <c r="I29" s="34">
        <v>7.5471698113207548</v>
      </c>
      <c r="J29" s="35">
        <v>10.759493670886076</v>
      </c>
      <c r="K29" s="35">
        <v>6.369426751592357</v>
      </c>
      <c r="L29" s="35">
        <v>7.2727272727272725</v>
      </c>
      <c r="M29" s="34">
        <v>9.0090090090090094</v>
      </c>
      <c r="N29" s="34">
        <v>7.2</v>
      </c>
      <c r="O29" s="34">
        <v>9.3959731543624159</v>
      </c>
      <c r="P29" s="34">
        <v>7.2463768115942031</v>
      </c>
      <c r="Q29" s="34">
        <v>13.580246913580247</v>
      </c>
      <c r="R29" s="34">
        <v>12.068965517241379</v>
      </c>
      <c r="S29" s="34">
        <v>13.333333333333334</v>
      </c>
    </row>
    <row r="30" spans="1:19" ht="12.75" customHeight="1">
      <c r="A30" s="11"/>
      <c r="B30" s="6" t="s">
        <v>145</v>
      </c>
      <c r="C30" s="11"/>
      <c r="D30" s="29">
        <v>7.096774193548387</v>
      </c>
      <c r="E30" s="29">
        <v>6.8965517241379306</v>
      </c>
      <c r="F30" s="29">
        <v>9</v>
      </c>
      <c r="G30" s="29">
        <v>11.728395061728396</v>
      </c>
      <c r="H30" s="29">
        <v>9.8591549295774641</v>
      </c>
      <c r="I30" s="29">
        <v>6.1643835616438354</v>
      </c>
      <c r="J30" s="30">
        <v>7.5862068965517242</v>
      </c>
      <c r="K30" s="30">
        <v>6.8493150684931505</v>
      </c>
      <c r="L30" s="30">
        <v>4.7297297297297298</v>
      </c>
      <c r="M30" s="30">
        <v>8.6538461538461533</v>
      </c>
      <c r="N30" s="30">
        <v>5.4545454545454541</v>
      </c>
      <c r="O30" s="30">
        <v>8.3969465648854964</v>
      </c>
      <c r="P30" s="30">
        <v>3.90625</v>
      </c>
      <c r="Q30" s="30">
        <v>6.666666666666667</v>
      </c>
      <c r="R30" s="30">
        <v>5.5555555555555554</v>
      </c>
      <c r="S30" s="30">
        <v>7.042253521126761</v>
      </c>
    </row>
    <row r="31" spans="1:19" ht="13.5">
      <c r="A31" s="11"/>
      <c r="B31" s="7" t="s">
        <v>146</v>
      </c>
      <c r="C31" s="33"/>
      <c r="D31" s="34">
        <v>0.64516129032258063</v>
      </c>
      <c r="E31" s="34">
        <v>0.57471264367816088</v>
      </c>
      <c r="F31" s="34">
        <v>1.5</v>
      </c>
      <c r="G31" s="34">
        <v>4.3209876543209873</v>
      </c>
      <c r="H31" s="34">
        <v>1.408450704225352</v>
      </c>
      <c r="I31" s="34">
        <v>1.3698630136986301</v>
      </c>
      <c r="J31" s="35">
        <v>2.0689655172413794</v>
      </c>
      <c r="K31" s="35">
        <v>2.0547945205479454</v>
      </c>
      <c r="L31" s="35">
        <v>0.67567567567567566</v>
      </c>
      <c r="M31" s="35">
        <v>0.96153846153846156</v>
      </c>
      <c r="N31" s="34">
        <v>0</v>
      </c>
      <c r="O31" s="34">
        <v>0.76923076923076927</v>
      </c>
      <c r="P31" s="34">
        <v>1.5384615384615385</v>
      </c>
      <c r="Q31" s="292"/>
      <c r="R31" s="292"/>
      <c r="S31" s="292"/>
    </row>
    <row r="32" spans="1:19" ht="13.5">
      <c r="A32" s="11"/>
      <c r="B32" s="187" t="s">
        <v>144</v>
      </c>
      <c r="C32" s="260"/>
      <c r="D32" s="130">
        <v>14.3646408839779</v>
      </c>
      <c r="E32" s="130">
        <v>14.356435643564357</v>
      </c>
      <c r="F32" s="130">
        <v>33.624454148471614</v>
      </c>
      <c r="G32" s="130">
        <v>46.022727272727273</v>
      </c>
      <c r="H32" s="130">
        <v>50.943396226415096</v>
      </c>
      <c r="I32" s="130">
        <v>65.408805031446548</v>
      </c>
      <c r="J32" s="131">
        <v>56.962025316455694</v>
      </c>
      <c r="K32" s="131">
        <v>65.605095541401269</v>
      </c>
      <c r="L32" s="131">
        <v>66.666666666666671</v>
      </c>
      <c r="M32" s="130">
        <v>69.369369369369366</v>
      </c>
      <c r="N32" s="130">
        <v>67.2</v>
      </c>
      <c r="O32" s="130">
        <v>78.523489932885909</v>
      </c>
      <c r="P32" s="130">
        <v>79.710144927536234</v>
      </c>
      <c r="Q32" s="130">
        <v>80.246913580246911</v>
      </c>
      <c r="R32" s="130">
        <v>81.034482758620683</v>
      </c>
      <c r="S32" s="130">
        <v>85.333333333333329</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ustomHeight="1">
      <c r="N36" s="259"/>
    </row>
    <row r="37" spans="1:19">
      <c r="N37" s="259"/>
    </row>
    <row r="43" spans="1:19" ht="15" customHeight="1"/>
    <row r="47" spans="1:19" ht="15" customHeight="1"/>
    <row r="48" spans="1:19"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8"/>
  <sheetViews>
    <sheetView showGridLines="0" showRowColHeaders="0" workbookViewId="0">
      <selection activeCell="L48" sqref="L4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19" s="74" customFormat="1">
      <c r="A1" s="18"/>
      <c r="B1" s="18"/>
      <c r="C1" s="18"/>
      <c r="D1" s="18"/>
      <c r="E1" s="18"/>
      <c r="F1" s="18"/>
      <c r="G1" s="18"/>
      <c r="H1" s="18"/>
      <c r="I1" s="18"/>
      <c r="J1" s="18"/>
      <c r="K1" s="18"/>
      <c r="L1" s="18"/>
      <c r="M1" s="18"/>
      <c r="N1" s="18"/>
      <c r="O1" s="18"/>
    </row>
    <row r="2" spans="1:19" s="74" customFormat="1" ht="12.75" customHeight="1">
      <c r="A2" s="18"/>
      <c r="B2" s="425" t="s">
        <v>210</v>
      </c>
      <c r="C2" s="425"/>
      <c r="D2" s="425"/>
      <c r="E2" s="425"/>
      <c r="F2" s="425"/>
      <c r="G2" s="425"/>
      <c r="H2" s="425"/>
      <c r="I2" s="425"/>
      <c r="J2" s="425"/>
      <c r="K2" s="425"/>
      <c r="L2" s="425"/>
      <c r="M2" s="425"/>
      <c r="N2" s="425"/>
      <c r="O2" s="425"/>
      <c r="P2" s="425"/>
      <c r="Q2" s="425"/>
      <c r="R2" s="425"/>
      <c r="S2" s="425"/>
    </row>
    <row r="3" spans="1:19" s="74" customFormat="1" ht="17.25" customHeight="1">
      <c r="A3" s="18"/>
      <c r="B3" s="425"/>
      <c r="C3" s="425"/>
      <c r="D3" s="425"/>
      <c r="E3" s="425"/>
      <c r="F3" s="425"/>
      <c r="G3" s="425"/>
      <c r="H3" s="425"/>
      <c r="I3" s="425"/>
      <c r="J3" s="425"/>
      <c r="K3" s="425"/>
      <c r="L3" s="425"/>
      <c r="M3" s="425"/>
      <c r="N3" s="425"/>
      <c r="O3" s="425"/>
      <c r="P3" s="425"/>
      <c r="Q3" s="425"/>
      <c r="R3" s="425"/>
      <c r="S3" s="425"/>
    </row>
    <row r="4" spans="1:19" ht="14.25" customHeight="1">
      <c r="A4" s="43"/>
      <c r="B4" s="110" t="s">
        <v>17</v>
      </c>
      <c r="C4" s="426" t="s">
        <v>68</v>
      </c>
      <c r="D4" s="426"/>
      <c r="E4" s="46"/>
      <c r="F4" s="46"/>
      <c r="G4" s="46"/>
      <c r="H4" s="46"/>
      <c r="I4" s="46"/>
      <c r="J4" s="46"/>
      <c r="K4" s="46"/>
      <c r="L4" s="46"/>
      <c r="M4" s="46"/>
      <c r="N4" s="46"/>
      <c r="O4" s="46"/>
    </row>
    <row r="5" spans="1:19" ht="14.25" customHeight="1">
      <c r="A5" s="43"/>
      <c r="B5" s="49"/>
      <c r="C5" s="46"/>
      <c r="D5" s="428" t="s">
        <v>183</v>
      </c>
      <c r="E5" s="428"/>
      <c r="F5" s="428"/>
      <c r="G5" s="428"/>
      <c r="H5" s="428"/>
      <c r="I5" s="428"/>
      <c r="J5" s="428"/>
      <c r="K5" s="428"/>
      <c r="L5" s="428"/>
      <c r="M5" s="428"/>
      <c r="N5" s="428"/>
      <c r="O5" s="428"/>
      <c r="P5" s="428"/>
    </row>
    <row r="6" spans="1:19"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19" ht="12.75" customHeight="1">
      <c r="A7" s="43"/>
      <c r="B7" s="8" t="s">
        <v>9</v>
      </c>
      <c r="C7" s="50"/>
      <c r="D7" s="83">
        <v>47</v>
      </c>
      <c r="E7" s="83">
        <v>56</v>
      </c>
      <c r="F7" s="83">
        <v>65</v>
      </c>
      <c r="G7" s="83">
        <v>53</v>
      </c>
      <c r="H7" s="83">
        <v>105</v>
      </c>
      <c r="I7" s="83">
        <v>102</v>
      </c>
      <c r="J7" s="83">
        <v>104</v>
      </c>
      <c r="K7" s="83">
        <v>85</v>
      </c>
      <c r="L7" s="83">
        <v>97</v>
      </c>
      <c r="M7" s="83">
        <v>119</v>
      </c>
      <c r="N7" s="83">
        <v>85</v>
      </c>
      <c r="O7" s="83">
        <v>91</v>
      </c>
      <c r="P7" s="83">
        <v>92</v>
      </c>
      <c r="Q7" s="83">
        <v>76</v>
      </c>
      <c r="R7" s="83">
        <v>114</v>
      </c>
      <c r="S7" s="83">
        <v>114</v>
      </c>
    </row>
    <row r="8" spans="1:19" ht="12.75" customHeight="1">
      <c r="A8" s="43"/>
      <c r="B8" s="6" t="s">
        <v>97</v>
      </c>
      <c r="C8" s="54"/>
      <c r="D8" s="133">
        <f>+D7/'07'!D7</f>
        <v>0.38842975206611569</v>
      </c>
      <c r="E8" s="133">
        <f>+E7/'07'!E7</f>
        <v>0.45528455284552843</v>
      </c>
      <c r="F8" s="133">
        <f>+F7/'07'!F7</f>
        <v>0.52</v>
      </c>
      <c r="G8" s="133">
        <f>+G7/'07'!G7</f>
        <v>0.68831168831168832</v>
      </c>
      <c r="H8" s="133">
        <f>+H7/'07'!H7</f>
        <v>0.8203125</v>
      </c>
      <c r="I8" s="133">
        <f>+I7/'07'!I7</f>
        <v>0.76691729323308266</v>
      </c>
      <c r="J8" s="133">
        <f>+J7/'07'!J7</f>
        <v>0.82539682539682535</v>
      </c>
      <c r="K8" s="133">
        <f>+K7/'07'!K7</f>
        <v>0.86734693877551017</v>
      </c>
      <c r="L8" s="133">
        <f>+L7/'07'!L7</f>
        <v>0.80833333333333335</v>
      </c>
      <c r="M8" s="133">
        <f>+M7/'07'!M7</f>
        <v>0.9296875</v>
      </c>
      <c r="N8" s="133">
        <f>+N7/'07'!N7</f>
        <v>0.85858585858585856</v>
      </c>
      <c r="O8" s="133">
        <f>+O7/'07'!O7</f>
        <v>1</v>
      </c>
      <c r="P8" s="133">
        <f>+P7/'07'!P7</f>
        <v>0.94845360824742264</v>
      </c>
      <c r="Q8" s="133">
        <f>+Q7/'07'!Q7</f>
        <v>1.0555555555555556</v>
      </c>
      <c r="R8" s="133">
        <f>+R7/'07'!R7</f>
        <v>1.0178571428571428</v>
      </c>
      <c r="S8" s="133">
        <f>+S7/'07'!S7</f>
        <v>0.93442622950819676</v>
      </c>
    </row>
    <row r="9" spans="1:19" ht="12.75" customHeight="1">
      <c r="A9" s="43"/>
      <c r="B9" s="6" t="s">
        <v>37</v>
      </c>
      <c r="C9" s="43"/>
      <c r="D9" s="122">
        <v>1.1063829787234043</v>
      </c>
      <c r="E9" s="122">
        <v>1.1071428571428572</v>
      </c>
      <c r="F9" s="122">
        <v>1.0923076923076922</v>
      </c>
      <c r="G9" s="122">
        <v>1.2452830188679245</v>
      </c>
      <c r="H9" s="123">
        <v>1.2857142857142858</v>
      </c>
      <c r="I9" s="122">
        <v>1.2647058823529411</v>
      </c>
      <c r="J9" s="124">
        <v>1.3269230769230769</v>
      </c>
      <c r="K9" s="124">
        <v>1.2705882352941176</v>
      </c>
      <c r="L9" s="124">
        <v>1.2886597938144331</v>
      </c>
      <c r="M9" s="124">
        <v>1.3529411764705883</v>
      </c>
      <c r="N9" s="124">
        <v>1.3294117647058823</v>
      </c>
      <c r="O9" s="124">
        <v>1.3516483516483517</v>
      </c>
      <c r="P9" s="124">
        <v>1.2608695652173914</v>
      </c>
      <c r="Q9" s="124">
        <v>1.4736842105263157</v>
      </c>
      <c r="R9" s="124">
        <v>1.3859649122807018</v>
      </c>
      <c r="S9" s="124">
        <v>1.3157894736842106</v>
      </c>
    </row>
    <row r="10" spans="1:19">
      <c r="A10" s="43"/>
      <c r="B10" s="6" t="s">
        <v>2</v>
      </c>
      <c r="C10" s="43"/>
      <c r="D10" s="125">
        <v>53.191489361702125</v>
      </c>
      <c r="E10" s="125">
        <v>69.642857142857139</v>
      </c>
      <c r="F10" s="125">
        <v>66.15384615384616</v>
      </c>
      <c r="G10" s="125">
        <v>69.811320754716988</v>
      </c>
      <c r="H10" s="125">
        <v>64.761904761904759</v>
      </c>
      <c r="I10" s="125">
        <v>69.607843137254903</v>
      </c>
      <c r="J10" s="126">
        <v>74.038461538461533</v>
      </c>
      <c r="K10" s="126">
        <v>71.764705882352942</v>
      </c>
      <c r="L10" s="126">
        <v>76.288659793814432</v>
      </c>
      <c r="M10" s="126">
        <v>73.109243697478988</v>
      </c>
      <c r="N10" s="126">
        <v>84.705882352941174</v>
      </c>
      <c r="O10" s="126">
        <v>67.032967032967036</v>
      </c>
      <c r="P10" s="126">
        <v>70.65217391304347</v>
      </c>
      <c r="Q10" s="126">
        <v>76.315789473684205</v>
      </c>
      <c r="R10" s="126">
        <v>75.438596491228068</v>
      </c>
      <c r="S10" s="126">
        <v>78.94736842105263</v>
      </c>
    </row>
    <row r="11" spans="1:19" ht="12.75" customHeight="1">
      <c r="A11" s="43"/>
      <c r="B11" s="6" t="s">
        <v>5</v>
      </c>
      <c r="C11" s="43"/>
      <c r="D11" s="125">
        <v>72.340425531914889</v>
      </c>
      <c r="E11" s="125">
        <v>78.571428571428569</v>
      </c>
      <c r="F11" s="125">
        <v>76.92307692307692</v>
      </c>
      <c r="G11" s="125">
        <v>83.018867924528308</v>
      </c>
      <c r="H11" s="125">
        <v>71.428571428571431</v>
      </c>
      <c r="I11" s="125">
        <v>76.470588235294116</v>
      </c>
      <c r="J11" s="125">
        <v>80.769230769230774</v>
      </c>
      <c r="K11" s="125">
        <v>77.647058823529406</v>
      </c>
      <c r="L11" s="125">
        <v>77.319587628865975</v>
      </c>
      <c r="M11" s="125">
        <v>78.991596638655466</v>
      </c>
      <c r="N11" s="125">
        <v>75.294117647058826</v>
      </c>
      <c r="O11" s="125">
        <v>74.72527472527473</v>
      </c>
      <c r="P11" s="125">
        <v>81.521739130434781</v>
      </c>
      <c r="Q11" s="125">
        <v>84.21052631578948</v>
      </c>
      <c r="R11" s="125">
        <v>85.964912280701753</v>
      </c>
      <c r="S11" s="125">
        <v>68.421052631578945</v>
      </c>
    </row>
    <row r="12" spans="1:19" ht="12.75" customHeight="1">
      <c r="A12" s="43"/>
      <c r="B12" s="7" t="s">
        <v>8</v>
      </c>
      <c r="C12" s="51"/>
      <c r="D12" s="127">
        <v>69.510638297872347</v>
      </c>
      <c r="E12" s="127">
        <v>67.642857142857139</v>
      </c>
      <c r="F12" s="127">
        <v>67.692307692307708</v>
      </c>
      <c r="G12" s="127">
        <v>67.924528301886767</v>
      </c>
      <c r="H12" s="127">
        <v>67.428571428571402</v>
      </c>
      <c r="I12" s="127">
        <v>67.019607843137265</v>
      </c>
      <c r="J12" s="128">
        <v>65.961538461538481</v>
      </c>
      <c r="K12" s="128">
        <v>66.105882352941208</v>
      </c>
      <c r="L12" s="128">
        <v>67.268041237113394</v>
      </c>
      <c r="M12" s="128">
        <v>66.20168067226885</v>
      </c>
      <c r="N12" s="128">
        <v>64.09</v>
      </c>
      <c r="O12" s="128">
        <v>66.615384615384613</v>
      </c>
      <c r="P12" s="128">
        <v>63.576086956521735</v>
      </c>
      <c r="Q12" s="128">
        <v>59.184210526315788</v>
      </c>
      <c r="R12" s="128">
        <v>62.807017543859637</v>
      </c>
      <c r="S12" s="128">
        <v>66.210526315789508</v>
      </c>
    </row>
    <row r="13" spans="1:19" ht="12.75" customHeight="1">
      <c r="A13" s="43"/>
      <c r="B13" s="6" t="s">
        <v>1</v>
      </c>
      <c r="C13" s="43"/>
      <c r="D13" s="125">
        <v>13.851063829787233</v>
      </c>
      <c r="E13" s="125">
        <v>11.857142857142856</v>
      </c>
      <c r="F13" s="125">
        <v>11.984615384615383</v>
      </c>
      <c r="G13" s="125">
        <v>13.169811320754718</v>
      </c>
      <c r="H13" s="125">
        <v>10.676190476190472</v>
      </c>
      <c r="I13" s="125">
        <v>12.578431372549023</v>
      </c>
      <c r="J13" s="126">
        <v>12.038461538461535</v>
      </c>
      <c r="K13" s="126">
        <v>10.223529411764709</v>
      </c>
      <c r="L13" s="126">
        <v>8.2680412371133993</v>
      </c>
      <c r="M13" s="126">
        <v>8.7058823529411704</v>
      </c>
      <c r="N13" s="126">
        <v>7.89</v>
      </c>
      <c r="O13" s="126">
        <v>8.615384615384615</v>
      </c>
      <c r="P13" s="126">
        <v>10.413043478260867</v>
      </c>
      <c r="Q13" s="126">
        <v>7.8157894736842097</v>
      </c>
      <c r="R13" s="126">
        <v>8.6666666666666661</v>
      </c>
      <c r="S13" s="126">
        <v>8.9298245614035086</v>
      </c>
    </row>
    <row r="14" spans="1:19" ht="12.75" customHeight="1">
      <c r="A14" s="43"/>
      <c r="B14" s="6" t="s">
        <v>3</v>
      </c>
      <c r="C14" s="43"/>
      <c r="D14" s="127">
        <v>19.148936170212767</v>
      </c>
      <c r="E14" s="127">
        <v>21.428571428571427</v>
      </c>
      <c r="F14" s="127">
        <v>10.76923076923077</v>
      </c>
      <c r="G14" s="127">
        <v>9.433962264150944</v>
      </c>
      <c r="H14" s="127">
        <v>13.333333333333334</v>
      </c>
      <c r="I14" s="127">
        <v>7.8431372549019605</v>
      </c>
      <c r="J14" s="128">
        <v>12.5</v>
      </c>
      <c r="K14" s="128">
        <v>18.823529411764707</v>
      </c>
      <c r="L14" s="128">
        <v>13.402061855670103</v>
      </c>
      <c r="M14" s="128">
        <v>7.5630252100840334</v>
      </c>
      <c r="N14" s="128">
        <v>3.5294117647058822</v>
      </c>
      <c r="O14" s="128">
        <v>6.5934065934065931</v>
      </c>
      <c r="P14" s="128">
        <v>7.6086956521739131</v>
      </c>
      <c r="Q14" s="128">
        <v>5.2631578947368425</v>
      </c>
      <c r="R14" s="128">
        <v>7.0175438596491224</v>
      </c>
      <c r="S14" s="128">
        <v>14.035087719298245</v>
      </c>
    </row>
    <row r="15" spans="1:19" ht="12.75" customHeight="1">
      <c r="A15" s="11"/>
      <c r="B15" s="8" t="s">
        <v>39</v>
      </c>
      <c r="C15" s="36"/>
      <c r="D15" s="89">
        <v>10.638297872340425</v>
      </c>
      <c r="E15" s="89">
        <v>46.428571428571431</v>
      </c>
      <c r="F15" s="89">
        <v>44.615384615384613</v>
      </c>
      <c r="G15" s="89">
        <v>52.830188679245282</v>
      </c>
      <c r="H15" s="89">
        <v>61.904761904761905</v>
      </c>
      <c r="I15" s="89">
        <v>68.627450980392155</v>
      </c>
      <c r="J15" s="89">
        <v>67.307692307692307</v>
      </c>
      <c r="K15" s="89">
        <v>74.117647058823536</v>
      </c>
      <c r="L15" s="89">
        <v>70.103092783505161</v>
      </c>
      <c r="M15" s="89">
        <v>78.151260504201687</v>
      </c>
      <c r="N15" s="89">
        <v>76.470588235294116</v>
      </c>
      <c r="O15" s="89">
        <v>85.6</v>
      </c>
      <c r="P15" s="89">
        <v>86.8</v>
      </c>
      <c r="Q15" s="89"/>
      <c r="R15" s="89"/>
      <c r="S15" s="89"/>
    </row>
    <row r="16" spans="1:19" ht="12.75" customHeight="1">
      <c r="A16" s="11"/>
      <c r="B16" s="6" t="s">
        <v>40</v>
      </c>
      <c r="C16" s="11"/>
      <c r="D16" s="80">
        <v>93.61702127659575</v>
      </c>
      <c r="E16" s="80">
        <v>89.285714285714292</v>
      </c>
      <c r="F16" s="80">
        <v>93.84615384615384</v>
      </c>
      <c r="G16" s="80">
        <v>86.79245283018868</v>
      </c>
      <c r="H16" s="80">
        <v>84.761904761904759</v>
      </c>
      <c r="I16" s="80">
        <v>93.137254901960787</v>
      </c>
      <c r="J16" s="81">
        <v>86.538461538461533</v>
      </c>
      <c r="K16" s="81">
        <v>89.411764705882348</v>
      </c>
      <c r="L16" s="81">
        <v>85.567010309278345</v>
      </c>
      <c r="M16" s="81">
        <v>84.033613445378151</v>
      </c>
      <c r="N16" s="81">
        <v>91.764705882352942</v>
      </c>
      <c r="O16" s="81">
        <v>90.109890109890117</v>
      </c>
      <c r="P16" s="81">
        <v>91.304347826086953</v>
      </c>
      <c r="Q16" s="81">
        <v>86.84210526315789</v>
      </c>
      <c r="R16" s="81">
        <v>5.2631578947368425</v>
      </c>
      <c r="S16" s="81">
        <v>3.5087719298245612</v>
      </c>
    </row>
    <row r="17" spans="1:19" ht="12.75" customHeight="1">
      <c r="A17" s="11"/>
      <c r="B17" s="6" t="s">
        <v>7</v>
      </c>
      <c r="C17" s="11"/>
      <c r="D17" s="29">
        <v>0</v>
      </c>
      <c r="E17" s="29">
        <v>0</v>
      </c>
      <c r="F17" s="29">
        <v>0</v>
      </c>
      <c r="G17" s="29">
        <v>0</v>
      </c>
      <c r="H17" s="29">
        <v>0</v>
      </c>
      <c r="I17" s="29">
        <v>0</v>
      </c>
      <c r="J17" s="30">
        <v>0.96153846153846156</v>
      </c>
      <c r="K17" s="30">
        <v>0</v>
      </c>
      <c r="L17" s="30">
        <v>0</v>
      </c>
      <c r="M17" s="30">
        <v>0</v>
      </c>
      <c r="N17" s="30">
        <v>1.1904761904761905</v>
      </c>
      <c r="O17" s="30">
        <v>0</v>
      </c>
      <c r="P17" s="30">
        <v>2.2000000000000002</v>
      </c>
      <c r="Q17" s="30">
        <v>0</v>
      </c>
      <c r="R17" s="30">
        <v>0</v>
      </c>
      <c r="S17" s="30">
        <v>0</v>
      </c>
    </row>
    <row r="18" spans="1:19" ht="12.75" customHeight="1">
      <c r="A18" s="11"/>
      <c r="B18" s="6" t="s">
        <v>41</v>
      </c>
      <c r="C18" s="11"/>
      <c r="D18" s="29">
        <v>0</v>
      </c>
      <c r="E18" s="29">
        <v>0</v>
      </c>
      <c r="F18" s="29">
        <v>0</v>
      </c>
      <c r="G18" s="29">
        <v>0</v>
      </c>
      <c r="H18" s="29">
        <v>0</v>
      </c>
      <c r="I18" s="29">
        <v>0</v>
      </c>
      <c r="J18" s="30">
        <v>0</v>
      </c>
      <c r="K18" s="30">
        <v>0</v>
      </c>
      <c r="L18" s="30">
        <v>2.0618556701030926</v>
      </c>
      <c r="M18" s="30">
        <v>2.5210084033613445</v>
      </c>
      <c r="N18" s="30">
        <v>1.1904761904761905</v>
      </c>
      <c r="O18" s="30">
        <v>0</v>
      </c>
      <c r="P18" s="30">
        <v>0</v>
      </c>
      <c r="Q18" s="30">
        <v>0</v>
      </c>
      <c r="R18" s="30">
        <v>0</v>
      </c>
      <c r="S18" s="30">
        <v>0</v>
      </c>
    </row>
    <row r="19" spans="1:19" ht="12.75" customHeight="1">
      <c r="A19" s="11"/>
      <c r="B19" s="7" t="s">
        <v>42</v>
      </c>
      <c r="C19" s="33"/>
      <c r="D19" s="34">
        <v>25.531914893617021</v>
      </c>
      <c r="E19" s="34">
        <v>53.571428571428569</v>
      </c>
      <c r="F19" s="34">
        <v>47.692307692307693</v>
      </c>
      <c r="G19" s="34">
        <v>41.509433962264154</v>
      </c>
      <c r="H19" s="34">
        <v>25.714285714285715</v>
      </c>
      <c r="I19" s="34">
        <v>27.450980392156861</v>
      </c>
      <c r="J19" s="35">
        <v>26.923076923076923</v>
      </c>
      <c r="K19" s="35">
        <v>10.588235294117647</v>
      </c>
      <c r="L19" s="35">
        <v>7.2164948453608249</v>
      </c>
      <c r="M19" s="35">
        <v>8.4033613445378155</v>
      </c>
      <c r="N19" s="35">
        <v>8.235294117647058</v>
      </c>
      <c r="O19" s="35">
        <v>5.4945054945054945</v>
      </c>
      <c r="P19" s="35">
        <v>11.956521739130435</v>
      </c>
      <c r="Q19" s="35">
        <v>5.2631578947368425</v>
      </c>
      <c r="R19" s="35">
        <v>3.5087719298245612</v>
      </c>
      <c r="S19" s="35">
        <v>1.7543859649122806</v>
      </c>
    </row>
    <row r="20" spans="1:19" ht="12.75" customHeight="1">
      <c r="A20" s="11"/>
      <c r="B20" s="8" t="s">
        <v>4</v>
      </c>
      <c r="C20" s="11"/>
      <c r="D20" s="29">
        <v>12.76595744680851</v>
      </c>
      <c r="E20" s="29">
        <v>28.571428571428573</v>
      </c>
      <c r="F20" s="29">
        <v>4.615384615384615</v>
      </c>
      <c r="G20" s="29">
        <v>7.5471698113207548</v>
      </c>
      <c r="H20" s="29">
        <v>8.5714285714285712</v>
      </c>
      <c r="I20" s="29">
        <v>5.882352941176471</v>
      </c>
      <c r="J20" s="30">
        <v>7.6923076923076925</v>
      </c>
      <c r="K20" s="30">
        <v>2.3529411764705883</v>
      </c>
      <c r="L20" s="30">
        <v>14.43298969072165</v>
      </c>
      <c r="M20" s="29">
        <v>14.285714285714286</v>
      </c>
      <c r="N20" s="29">
        <v>12.941176470588236</v>
      </c>
      <c r="O20" s="29">
        <v>9.8901098901098905</v>
      </c>
      <c r="P20" s="29">
        <v>7.6086956521739131</v>
      </c>
      <c r="Q20" s="29">
        <v>2.6315789473684212</v>
      </c>
      <c r="R20" s="29">
        <v>19.298245614035089</v>
      </c>
      <c r="S20" s="29">
        <v>3.5087719298245612</v>
      </c>
    </row>
    <row r="21" spans="1:19" ht="12.75" customHeight="1">
      <c r="A21" s="11"/>
      <c r="B21" s="14" t="s">
        <v>43</v>
      </c>
      <c r="C21" s="11"/>
      <c r="D21" s="29">
        <v>4.2553191489361701</v>
      </c>
      <c r="E21" s="29">
        <v>41.071428571428569</v>
      </c>
      <c r="F21" s="29">
        <v>36.92307692307692</v>
      </c>
      <c r="G21" s="29">
        <v>47.169811320754718</v>
      </c>
      <c r="H21" s="29">
        <v>55.238095238095241</v>
      </c>
      <c r="I21" s="29">
        <v>62.745098039215684</v>
      </c>
      <c r="J21" s="30">
        <v>58.653846153846153</v>
      </c>
      <c r="K21" s="30">
        <v>69.411764705882348</v>
      </c>
      <c r="L21" s="30">
        <v>73.19587628865979</v>
      </c>
      <c r="M21" s="29">
        <v>72.268907563025209</v>
      </c>
      <c r="N21" s="29">
        <v>76.470588235294116</v>
      </c>
      <c r="O21" s="29">
        <v>79.120879120879124</v>
      </c>
      <c r="P21" s="29">
        <v>80.434782608695656</v>
      </c>
      <c r="Q21" s="29">
        <v>86.84210526315789</v>
      </c>
      <c r="R21" s="29">
        <v>64.912280701754383</v>
      </c>
      <c r="S21" s="29">
        <v>75.438596491228068</v>
      </c>
    </row>
    <row r="22" spans="1:19" ht="12.75" customHeight="1">
      <c r="A22" s="11"/>
      <c r="B22" s="15" t="s">
        <v>65</v>
      </c>
      <c r="C22" s="33"/>
      <c r="D22" s="34">
        <v>17.021276595744681</v>
      </c>
      <c r="E22" s="34">
        <v>60.714285714285715</v>
      </c>
      <c r="F22" s="34">
        <v>40</v>
      </c>
      <c r="G22" s="34">
        <v>52.830188679245282</v>
      </c>
      <c r="H22" s="34">
        <v>61.904761904761905</v>
      </c>
      <c r="I22" s="34">
        <v>64.705882352941174</v>
      </c>
      <c r="J22" s="35">
        <v>60.57692307692308</v>
      </c>
      <c r="K22" s="35">
        <v>70.588235294117652</v>
      </c>
      <c r="L22" s="35">
        <v>73.19587628865979</v>
      </c>
      <c r="M22" s="34">
        <v>73.109243697478988</v>
      </c>
      <c r="N22" s="34">
        <v>76.470588235294116</v>
      </c>
      <c r="O22" s="34">
        <v>79.120879120879124</v>
      </c>
      <c r="P22" s="34">
        <v>80.434782608695656</v>
      </c>
      <c r="Q22" s="34">
        <v>86.84210526315789</v>
      </c>
      <c r="R22" s="34">
        <v>66.666666666666671</v>
      </c>
      <c r="S22" s="34">
        <v>75.438596491228068</v>
      </c>
    </row>
    <row r="23" spans="1:19" ht="12.75" customHeight="1">
      <c r="A23" s="11"/>
      <c r="B23" s="16" t="s">
        <v>44</v>
      </c>
      <c r="C23" s="11"/>
      <c r="D23" s="29">
        <v>4.2553191489361701</v>
      </c>
      <c r="E23" s="29">
        <v>41.071428571428569</v>
      </c>
      <c r="F23" s="29">
        <v>36.92307692307692</v>
      </c>
      <c r="G23" s="29">
        <v>47.169811320754718</v>
      </c>
      <c r="H23" s="29">
        <v>55.238095238095241</v>
      </c>
      <c r="I23" s="29">
        <v>62.745098039215684</v>
      </c>
      <c r="J23" s="30">
        <v>56.730769230769234</v>
      </c>
      <c r="K23" s="30">
        <v>68.235294117647058</v>
      </c>
      <c r="L23" s="30">
        <v>69.072164948453604</v>
      </c>
      <c r="M23" s="29">
        <v>70.588235294117652</v>
      </c>
      <c r="N23" s="29">
        <v>74.117647058823536</v>
      </c>
      <c r="O23" s="29">
        <v>72.527472527472526</v>
      </c>
      <c r="P23" s="29">
        <v>76.086956521739125</v>
      </c>
      <c r="Q23" s="29">
        <v>86.84210526315789</v>
      </c>
      <c r="R23" s="29">
        <v>59.649122807017541</v>
      </c>
      <c r="S23" s="29">
        <v>71.929824561403507</v>
      </c>
    </row>
    <row r="24" spans="1:19" ht="12.75" customHeight="1">
      <c r="A24" s="11"/>
      <c r="B24" s="6" t="s">
        <v>150</v>
      </c>
      <c r="C24" s="11"/>
      <c r="D24" s="29">
        <v>100</v>
      </c>
      <c r="E24" s="29">
        <v>100</v>
      </c>
      <c r="F24" s="29">
        <v>95.833333333333343</v>
      </c>
      <c r="G24" s="29">
        <v>100</v>
      </c>
      <c r="H24" s="29">
        <v>96.551724137931046</v>
      </c>
      <c r="I24" s="29">
        <v>98.4375</v>
      </c>
      <c r="J24" s="30">
        <v>91.52542372881355</v>
      </c>
      <c r="K24" s="30">
        <v>81.034482758620697</v>
      </c>
      <c r="L24" s="30">
        <v>79.104477611940297</v>
      </c>
      <c r="M24" s="29">
        <v>73.809523809523796</v>
      </c>
      <c r="N24" s="29">
        <v>76.19047619047619</v>
      </c>
      <c r="O24" s="29">
        <v>50</v>
      </c>
      <c r="P24" s="29">
        <v>40.579710144927539</v>
      </c>
      <c r="Q24" s="291"/>
      <c r="R24" s="291"/>
      <c r="S24" s="291"/>
    </row>
    <row r="25" spans="1:19" ht="12.75" customHeight="1">
      <c r="A25" s="11"/>
      <c r="B25" s="7" t="s">
        <v>151</v>
      </c>
      <c r="C25" s="33"/>
      <c r="D25" s="34">
        <v>0</v>
      </c>
      <c r="E25" s="34">
        <v>0</v>
      </c>
      <c r="F25" s="34">
        <v>4.1666666666666679</v>
      </c>
      <c r="G25" s="34">
        <v>0</v>
      </c>
      <c r="H25" s="34">
        <v>10.344827586206897</v>
      </c>
      <c r="I25" s="34">
        <v>17.1875</v>
      </c>
      <c r="J25" s="35">
        <v>27.118644067796609</v>
      </c>
      <c r="K25" s="35">
        <v>46.551724137931032</v>
      </c>
      <c r="L25" s="35">
        <v>52.238805970149258</v>
      </c>
      <c r="M25" s="34">
        <v>60.714285714285701</v>
      </c>
      <c r="N25" s="34">
        <v>47.619047619047613</v>
      </c>
      <c r="O25" s="34">
        <v>65.625</v>
      </c>
      <c r="P25" s="34">
        <v>73.913043478260875</v>
      </c>
      <c r="Q25" s="292"/>
      <c r="R25" s="292"/>
      <c r="S25" s="292"/>
    </row>
    <row r="26" spans="1:19" ht="12.75" customHeight="1">
      <c r="A26" s="11"/>
      <c r="B26" s="6" t="s">
        <v>47</v>
      </c>
      <c r="C26" s="11"/>
      <c r="D26" s="29">
        <v>0</v>
      </c>
      <c r="E26" s="29">
        <v>0</v>
      </c>
      <c r="F26" s="29">
        <v>0</v>
      </c>
      <c r="G26" s="29">
        <v>1.8867924528301887</v>
      </c>
      <c r="H26" s="29">
        <v>0</v>
      </c>
      <c r="I26" s="29">
        <v>0</v>
      </c>
      <c r="J26" s="30">
        <v>0</v>
      </c>
      <c r="K26" s="30">
        <v>0</v>
      </c>
      <c r="L26" s="30">
        <v>0</v>
      </c>
      <c r="M26" s="29">
        <v>0</v>
      </c>
      <c r="N26" s="29">
        <v>0</v>
      </c>
      <c r="O26" s="29">
        <v>0</v>
      </c>
      <c r="P26" s="29">
        <v>0</v>
      </c>
      <c r="Q26" s="29">
        <v>0</v>
      </c>
      <c r="R26" s="29">
        <v>0</v>
      </c>
      <c r="S26" s="29">
        <v>0</v>
      </c>
    </row>
    <row r="27" spans="1:19" ht="12.75" customHeight="1">
      <c r="A27" s="11"/>
      <c r="B27" s="60" t="s">
        <v>45</v>
      </c>
      <c r="C27" s="61"/>
      <c r="D27" s="62">
        <v>17.021276595744681</v>
      </c>
      <c r="E27" s="62">
        <v>60.714285714285715</v>
      </c>
      <c r="F27" s="62">
        <v>40</v>
      </c>
      <c r="G27" s="62">
        <v>52.830188679245282</v>
      </c>
      <c r="H27" s="62">
        <v>61.904761904761905</v>
      </c>
      <c r="I27" s="69">
        <v>64.705882352941174</v>
      </c>
      <c r="J27" s="69">
        <v>60.57692307692308</v>
      </c>
      <c r="K27" s="69">
        <v>70.588235294117652</v>
      </c>
      <c r="L27" s="69">
        <v>73.19587628865979</v>
      </c>
      <c r="M27" s="62">
        <v>73.109243697478988</v>
      </c>
      <c r="N27" s="62">
        <v>76.470588235294116</v>
      </c>
      <c r="O27" s="62">
        <v>79.120879120879124</v>
      </c>
      <c r="P27" s="62">
        <v>80.434782608695656</v>
      </c>
      <c r="Q27" s="62">
        <v>86.84210526315789</v>
      </c>
      <c r="R27" s="62">
        <v>66.666666666666671</v>
      </c>
      <c r="S27" s="62">
        <v>75.438596491228068</v>
      </c>
    </row>
    <row r="28" spans="1:19" ht="12.75" customHeight="1">
      <c r="A28" s="11"/>
      <c r="B28" s="15" t="s">
        <v>48</v>
      </c>
      <c r="C28" s="11"/>
      <c r="D28" s="29">
        <v>10.638297872340425</v>
      </c>
      <c r="E28" s="29">
        <v>10.714285714285714</v>
      </c>
      <c r="F28" s="29">
        <v>7.6923076923076925</v>
      </c>
      <c r="G28" s="29">
        <v>3.7735849056603774</v>
      </c>
      <c r="H28" s="29">
        <v>2.8571428571428572</v>
      </c>
      <c r="I28" s="29">
        <v>4.9019607843137258</v>
      </c>
      <c r="J28" s="38">
        <v>6.7307692307692308</v>
      </c>
      <c r="K28" s="30">
        <v>4.7058823529411766</v>
      </c>
      <c r="L28" s="30">
        <v>4.1237113402061851</v>
      </c>
      <c r="M28" s="29">
        <v>8.4033613445378155</v>
      </c>
      <c r="N28" s="29">
        <v>7.0588235294117645</v>
      </c>
      <c r="O28" s="29">
        <v>4.395604395604396</v>
      </c>
      <c r="P28" s="29">
        <v>4.3478260869565215</v>
      </c>
      <c r="Q28" s="29">
        <v>2.6315789473684212</v>
      </c>
      <c r="R28" s="29">
        <v>1.7543859649122806</v>
      </c>
      <c r="S28" s="29">
        <v>8.7719298245614041</v>
      </c>
    </row>
    <row r="29" spans="1:19" ht="12.75" customHeight="1">
      <c r="A29" s="11"/>
      <c r="B29" s="17" t="s">
        <v>46</v>
      </c>
      <c r="C29" s="33"/>
      <c r="D29" s="34">
        <v>6.3829787234042552</v>
      </c>
      <c r="E29" s="34">
        <v>8.9285714285714288</v>
      </c>
      <c r="F29" s="34">
        <v>4.615384615384615</v>
      </c>
      <c r="G29" s="34">
        <v>5.6603773584905657</v>
      </c>
      <c r="H29" s="34">
        <v>4.7619047619047619</v>
      </c>
      <c r="I29" s="34">
        <v>5.882352941176471</v>
      </c>
      <c r="J29" s="35">
        <v>9.615384615384615</v>
      </c>
      <c r="K29" s="35">
        <v>7.0588235294117645</v>
      </c>
      <c r="L29" s="35">
        <v>11.340206185567011</v>
      </c>
      <c r="M29" s="34">
        <v>12.605042016806722</v>
      </c>
      <c r="N29" s="34">
        <v>7.0588235294117645</v>
      </c>
      <c r="O29" s="34">
        <v>9.8901098901098905</v>
      </c>
      <c r="P29" s="34">
        <v>6.5217391304347823</v>
      </c>
      <c r="Q29" s="34">
        <v>5.2631578947368425</v>
      </c>
      <c r="R29" s="34">
        <v>1.7543859649122806</v>
      </c>
      <c r="S29" s="34">
        <v>5.2631578947368425</v>
      </c>
    </row>
    <row r="30" spans="1:19" ht="12.75" customHeight="1">
      <c r="A30" s="11"/>
      <c r="B30" s="6" t="s">
        <v>145</v>
      </c>
      <c r="C30" s="11"/>
      <c r="D30" s="29">
        <v>2.6315789473684212</v>
      </c>
      <c r="E30" s="29">
        <v>6.8181818181818183</v>
      </c>
      <c r="F30" s="29">
        <v>8.6206896551724146</v>
      </c>
      <c r="G30" s="29">
        <v>6.25</v>
      </c>
      <c r="H30" s="29">
        <v>8.791208791208792</v>
      </c>
      <c r="I30" s="29">
        <v>12.76595744680851</v>
      </c>
      <c r="J30" s="30">
        <v>4.395604395604396</v>
      </c>
      <c r="K30" s="30">
        <v>5.7971014492753623</v>
      </c>
      <c r="L30" s="30">
        <v>8.3333333333333339</v>
      </c>
      <c r="M30" s="30">
        <v>5.4545454545454541</v>
      </c>
      <c r="N30" s="30">
        <v>7.3170731707317076</v>
      </c>
      <c r="O30" s="30">
        <v>10.588235294117647</v>
      </c>
      <c r="P30" s="30">
        <v>5.882352941176471</v>
      </c>
      <c r="Q30" s="30">
        <v>2.7777777777777777</v>
      </c>
      <c r="R30" s="30">
        <v>3.7735849056603774</v>
      </c>
      <c r="S30" s="30">
        <v>10.204081632653061</v>
      </c>
    </row>
    <row r="31" spans="1:19" ht="13.5">
      <c r="A31" s="11"/>
      <c r="B31" s="7" t="s">
        <v>146</v>
      </c>
      <c r="C31" s="33"/>
      <c r="D31" s="34">
        <v>0</v>
      </c>
      <c r="E31" s="34">
        <v>2.2727272727272729</v>
      </c>
      <c r="F31" s="34">
        <v>1.7241379310344827</v>
      </c>
      <c r="G31" s="34">
        <v>0</v>
      </c>
      <c r="H31" s="34">
        <v>0</v>
      </c>
      <c r="I31" s="34">
        <v>1.0638297872340425</v>
      </c>
      <c r="J31" s="35">
        <v>1.098901098901099</v>
      </c>
      <c r="K31" s="35">
        <v>1.4492753623188406</v>
      </c>
      <c r="L31" s="35">
        <v>3.5714285714285716</v>
      </c>
      <c r="M31" s="35">
        <v>1.8181818181818181</v>
      </c>
      <c r="N31" s="34">
        <v>0</v>
      </c>
      <c r="O31" s="34">
        <v>1.1904761904761905</v>
      </c>
      <c r="P31" s="34">
        <v>1.1904761904761905</v>
      </c>
      <c r="Q31" s="292"/>
      <c r="R31" s="292"/>
      <c r="S31" s="292"/>
    </row>
    <row r="32" spans="1:19" ht="13.5">
      <c r="A32" s="11"/>
      <c r="B32" s="187" t="s">
        <v>144</v>
      </c>
      <c r="C32" s="260"/>
      <c r="D32" s="130">
        <v>10.638297872340425</v>
      </c>
      <c r="E32" s="130">
        <v>10.714285714285714</v>
      </c>
      <c r="F32" s="130">
        <v>27.692307692307693</v>
      </c>
      <c r="G32" s="130">
        <v>49.056603773584904</v>
      </c>
      <c r="H32" s="130">
        <v>41.904761904761905</v>
      </c>
      <c r="I32" s="130">
        <v>50</v>
      </c>
      <c r="J32" s="131">
        <v>54.807692307692307</v>
      </c>
      <c r="K32" s="131">
        <v>62.352941176470587</v>
      </c>
      <c r="L32" s="131">
        <v>64.948453608247419</v>
      </c>
      <c r="M32" s="130">
        <v>73.949579831932766</v>
      </c>
      <c r="N32" s="130">
        <v>71.764705882352942</v>
      </c>
      <c r="O32" s="130">
        <v>86.813186813186817</v>
      </c>
      <c r="P32" s="130">
        <v>86.956521739130437</v>
      </c>
      <c r="Q32" s="130">
        <v>92.10526315789474</v>
      </c>
      <c r="R32" s="130">
        <v>80.701754385964918</v>
      </c>
      <c r="S32" s="130">
        <v>84.21052631578948</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ustomHeight="1"/>
    <row r="41" spans="1:19" ht="15" customHeight="1"/>
    <row r="47" spans="1:19" ht="15" customHeight="1"/>
    <row r="48" spans="1:19"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8"/>
  <sheetViews>
    <sheetView showGridLines="0" showRowColHeaders="0" workbookViewId="0">
      <selection activeCell="L48" sqref="L4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19" s="74" customFormat="1">
      <c r="A1" s="18"/>
      <c r="B1" s="18"/>
      <c r="C1" s="18"/>
      <c r="D1" s="18"/>
      <c r="E1" s="18"/>
      <c r="F1" s="18"/>
      <c r="G1" s="18"/>
      <c r="H1" s="18"/>
      <c r="I1" s="18"/>
      <c r="J1" s="18"/>
      <c r="K1" s="18"/>
      <c r="L1" s="18"/>
      <c r="M1" s="18"/>
      <c r="N1" s="18"/>
      <c r="O1" s="18"/>
    </row>
    <row r="2" spans="1:19" s="74" customFormat="1" ht="12.75" customHeight="1">
      <c r="A2" s="18"/>
      <c r="B2" s="425" t="s">
        <v>211</v>
      </c>
      <c r="C2" s="425"/>
      <c r="D2" s="425"/>
      <c r="E2" s="425"/>
      <c r="F2" s="425"/>
      <c r="G2" s="425"/>
      <c r="H2" s="425"/>
      <c r="I2" s="425"/>
      <c r="J2" s="425"/>
      <c r="K2" s="425"/>
      <c r="L2" s="425"/>
      <c r="M2" s="425"/>
      <c r="N2" s="425"/>
      <c r="O2" s="425"/>
      <c r="P2" s="425"/>
      <c r="Q2" s="425"/>
      <c r="R2" s="425"/>
      <c r="S2" s="425"/>
    </row>
    <row r="3" spans="1:19" s="74" customFormat="1" ht="17.25" customHeight="1">
      <c r="A3" s="18"/>
      <c r="B3" s="425"/>
      <c r="C3" s="425"/>
      <c r="D3" s="425"/>
      <c r="E3" s="425"/>
      <c r="F3" s="425"/>
      <c r="G3" s="425"/>
      <c r="H3" s="425"/>
      <c r="I3" s="425"/>
      <c r="J3" s="425"/>
      <c r="K3" s="425"/>
      <c r="L3" s="425"/>
      <c r="M3" s="425"/>
      <c r="N3" s="425"/>
      <c r="O3" s="425"/>
      <c r="P3" s="425"/>
      <c r="Q3" s="425"/>
      <c r="R3" s="425"/>
      <c r="S3" s="425"/>
    </row>
    <row r="4" spans="1:19" ht="14.25" customHeight="1">
      <c r="A4" s="43"/>
      <c r="B4" s="110" t="s">
        <v>17</v>
      </c>
      <c r="C4" s="426" t="s">
        <v>68</v>
      </c>
      <c r="D4" s="426"/>
      <c r="E4" s="46"/>
      <c r="F4" s="46"/>
      <c r="G4" s="46"/>
      <c r="H4" s="46"/>
      <c r="I4" s="46"/>
      <c r="J4" s="46"/>
      <c r="K4" s="46"/>
      <c r="L4" s="46"/>
      <c r="M4" s="46"/>
      <c r="N4" s="46"/>
      <c r="O4" s="46"/>
    </row>
    <row r="5" spans="1:19" ht="14.25" customHeight="1">
      <c r="A5" s="43"/>
      <c r="B5" s="49"/>
      <c r="C5" s="46"/>
      <c r="D5" s="428" t="s">
        <v>183</v>
      </c>
      <c r="E5" s="428"/>
      <c r="F5" s="428"/>
      <c r="G5" s="428"/>
      <c r="H5" s="428"/>
      <c r="I5" s="428"/>
      <c r="J5" s="428"/>
      <c r="K5" s="428"/>
      <c r="L5" s="428"/>
      <c r="M5" s="428"/>
      <c r="N5" s="428"/>
      <c r="O5" s="428"/>
      <c r="P5" s="428"/>
    </row>
    <row r="6" spans="1:19"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19" ht="12.75" customHeight="1">
      <c r="A7" s="43"/>
      <c r="B7" s="8" t="s">
        <v>9</v>
      </c>
      <c r="C7" s="50"/>
      <c r="D7" s="83">
        <v>15</v>
      </c>
      <c r="E7" s="83">
        <v>25</v>
      </c>
      <c r="F7" s="83">
        <v>19</v>
      </c>
      <c r="G7" s="83">
        <v>23</v>
      </c>
      <c r="H7" s="83">
        <v>9</v>
      </c>
      <c r="I7" s="83">
        <v>10</v>
      </c>
      <c r="J7" s="83">
        <v>22</v>
      </c>
      <c r="K7" s="83">
        <v>7</v>
      </c>
      <c r="L7" s="83">
        <v>16</v>
      </c>
      <c r="M7" s="83">
        <v>37</v>
      </c>
      <c r="N7" s="83">
        <v>44</v>
      </c>
      <c r="O7" s="83">
        <v>47</v>
      </c>
      <c r="P7" s="83">
        <v>50</v>
      </c>
      <c r="Q7" s="83">
        <v>54</v>
      </c>
      <c r="R7" s="83">
        <v>46</v>
      </c>
      <c r="S7" s="83">
        <v>74</v>
      </c>
    </row>
    <row r="8" spans="1:19" ht="12.75" customHeight="1">
      <c r="A8" s="43"/>
      <c r="B8" s="6" t="s">
        <v>97</v>
      </c>
      <c r="C8" s="54"/>
      <c r="D8" s="133">
        <f>+D7/'08'!D7</f>
        <v>0.25423728813559321</v>
      </c>
      <c r="E8" s="133">
        <f>+E7/'08'!E7</f>
        <v>0.52083333333333337</v>
      </c>
      <c r="F8" s="133">
        <f>+F7/'08'!F7</f>
        <v>0.5</v>
      </c>
      <c r="G8" s="133">
        <f>+G7/'08'!G7</f>
        <v>0.40350877192982454</v>
      </c>
      <c r="H8" s="133">
        <f>+H7/'08'!H7</f>
        <v>0.16666666666666666</v>
      </c>
      <c r="I8" s="133">
        <f>+I7/'08'!I7</f>
        <v>0.16393442622950818</v>
      </c>
      <c r="J8" s="133">
        <f>+J7/'08'!J7</f>
        <v>0.3235294117647059</v>
      </c>
      <c r="K8" s="133">
        <f>+K7/'08'!K7</f>
        <v>0.12280701754385964</v>
      </c>
      <c r="L8" s="133">
        <f>+L7/'08'!L7</f>
        <v>0.25</v>
      </c>
      <c r="M8" s="133">
        <f>+M7/'08'!M7</f>
        <v>0.6607142857142857</v>
      </c>
      <c r="N8" s="133">
        <f>+N7/'08'!N7</f>
        <v>0.88</v>
      </c>
      <c r="O8" s="133">
        <f>+O7/'08'!O7</f>
        <v>0.8867924528301887</v>
      </c>
      <c r="P8" s="133">
        <f>+P7/'08'!P7</f>
        <v>0.8928571428571429</v>
      </c>
      <c r="Q8" s="133">
        <f>+Q7/'08'!Q7</f>
        <v>1</v>
      </c>
      <c r="R8" s="133">
        <f>+R7/'08'!R7</f>
        <v>0.85185185185185186</v>
      </c>
      <c r="S8" s="133">
        <f>+S7/'08'!S7</f>
        <v>1.0277777777777777</v>
      </c>
    </row>
    <row r="9" spans="1:19" ht="12.75" customHeight="1">
      <c r="A9" s="43"/>
      <c r="B9" s="6" t="s">
        <v>37</v>
      </c>
      <c r="C9" s="43"/>
      <c r="D9" s="122">
        <v>1.2</v>
      </c>
      <c r="E9" s="122">
        <v>1.24</v>
      </c>
      <c r="F9" s="122">
        <v>1.1052631578947369</v>
      </c>
      <c r="G9" s="122">
        <v>1.3478260869565217</v>
      </c>
      <c r="H9" s="123">
        <v>1.1111111111111112</v>
      </c>
      <c r="I9" s="122">
        <v>1.3</v>
      </c>
      <c r="J9" s="124">
        <v>1.1818181818181819</v>
      </c>
      <c r="K9" s="124">
        <v>1.7142857142857142</v>
      </c>
      <c r="L9" s="124">
        <v>1.5625</v>
      </c>
      <c r="M9" s="124">
        <v>1.2972972972972974</v>
      </c>
      <c r="N9" s="124">
        <v>1.2954545454545454</v>
      </c>
      <c r="O9" s="124">
        <v>1.5106382978723405</v>
      </c>
      <c r="P9" s="124">
        <v>1.1200000000000001</v>
      </c>
      <c r="Q9" s="124">
        <v>1.0740740740740742</v>
      </c>
      <c r="R9" s="124">
        <v>1.2173913043478262</v>
      </c>
      <c r="S9" s="124">
        <v>1</v>
      </c>
    </row>
    <row r="10" spans="1:19">
      <c r="A10" s="43"/>
      <c r="B10" s="6" t="s">
        <v>2</v>
      </c>
      <c r="C10" s="43"/>
      <c r="D10" s="125">
        <v>53.333333333333336</v>
      </c>
      <c r="E10" s="125">
        <v>80</v>
      </c>
      <c r="F10" s="125">
        <v>57.89473684210526</v>
      </c>
      <c r="G10" s="125">
        <v>56.521739130434781</v>
      </c>
      <c r="H10" s="125">
        <v>44.444444444444443</v>
      </c>
      <c r="I10" s="125">
        <v>50</v>
      </c>
      <c r="J10" s="126">
        <v>50</v>
      </c>
      <c r="K10" s="126">
        <v>57.142857142857146</v>
      </c>
      <c r="L10" s="126">
        <v>50</v>
      </c>
      <c r="M10" s="126">
        <v>56.756756756756758</v>
      </c>
      <c r="N10" s="126">
        <v>84.090909090909093</v>
      </c>
      <c r="O10" s="126">
        <v>74.468085106382972</v>
      </c>
      <c r="P10" s="126">
        <v>80</v>
      </c>
      <c r="Q10" s="126">
        <v>66.666666666666657</v>
      </c>
      <c r="R10" s="126">
        <v>91.304347826086953</v>
      </c>
      <c r="S10" s="126">
        <v>78.378378378378386</v>
      </c>
    </row>
    <row r="11" spans="1:19" ht="12.75" customHeight="1">
      <c r="A11" s="43"/>
      <c r="B11" s="6" t="s">
        <v>5</v>
      </c>
      <c r="C11" s="43"/>
      <c r="D11" s="125">
        <v>46.666666666666664</v>
      </c>
      <c r="E11" s="125">
        <v>72</v>
      </c>
      <c r="F11" s="125">
        <v>36.842105263157897</v>
      </c>
      <c r="G11" s="125">
        <v>52.173913043478258</v>
      </c>
      <c r="H11" s="125">
        <v>55.555555555555557</v>
      </c>
      <c r="I11" s="125">
        <v>50</v>
      </c>
      <c r="J11" s="125">
        <v>59.090909090909093</v>
      </c>
      <c r="K11" s="125">
        <v>42.857142857142854</v>
      </c>
      <c r="L11" s="125">
        <v>50</v>
      </c>
      <c r="M11" s="125">
        <v>78.378378378378372</v>
      </c>
      <c r="N11" s="125">
        <v>79.545454545454547</v>
      </c>
      <c r="O11" s="125">
        <v>78.723404255319153</v>
      </c>
      <c r="P11" s="125">
        <v>80</v>
      </c>
      <c r="Q11" s="125">
        <v>88.888888888888886</v>
      </c>
      <c r="R11" s="125">
        <v>86.956521739130437</v>
      </c>
      <c r="S11" s="125">
        <v>83.78378378378379</v>
      </c>
    </row>
    <row r="12" spans="1:19" ht="12.75" customHeight="1">
      <c r="A12" s="43"/>
      <c r="B12" s="7" t="s">
        <v>8</v>
      </c>
      <c r="C12" s="51"/>
      <c r="D12" s="127">
        <v>78.133333333333326</v>
      </c>
      <c r="E12" s="127">
        <v>69.64</v>
      </c>
      <c r="F12" s="127">
        <v>79.578947368421041</v>
      </c>
      <c r="G12" s="127">
        <v>76.130434782608674</v>
      </c>
      <c r="H12" s="127">
        <v>72.222222222222229</v>
      </c>
      <c r="I12" s="127">
        <v>72.400000000000006</v>
      </c>
      <c r="J12" s="128">
        <v>75.181818181818187</v>
      </c>
      <c r="K12" s="128">
        <v>81.428571428571431</v>
      </c>
      <c r="L12" s="128">
        <v>70.1875</v>
      </c>
      <c r="M12" s="128">
        <v>65.594594594594597</v>
      </c>
      <c r="N12" s="128">
        <v>60.522727272727266</v>
      </c>
      <c r="O12" s="128">
        <v>65.936170212765958</v>
      </c>
      <c r="P12" s="128">
        <v>63.62</v>
      </c>
      <c r="Q12" s="128">
        <v>65.592592592592595</v>
      </c>
      <c r="R12" s="128">
        <v>60.826086956521742</v>
      </c>
      <c r="S12" s="128">
        <v>63.891891891891859</v>
      </c>
    </row>
    <row r="13" spans="1:19" ht="12.75" customHeight="1">
      <c r="A13" s="43"/>
      <c r="B13" s="6" t="s">
        <v>1</v>
      </c>
      <c r="C13" s="43"/>
      <c r="D13" s="125">
        <v>9.6</v>
      </c>
      <c r="E13" s="125">
        <v>6.76</v>
      </c>
      <c r="F13" s="125">
        <v>7.5789473684210522</v>
      </c>
      <c r="G13" s="125">
        <v>8</v>
      </c>
      <c r="H13" s="125">
        <v>5.7777777777777777</v>
      </c>
      <c r="I13" s="125">
        <v>6.6</v>
      </c>
      <c r="J13" s="126">
        <v>7.2272727272727266</v>
      </c>
      <c r="K13" s="126">
        <v>9</v>
      </c>
      <c r="L13" s="126">
        <v>5.5</v>
      </c>
      <c r="M13" s="126">
        <v>7.3513513513513509</v>
      </c>
      <c r="N13" s="126">
        <v>7.45</v>
      </c>
      <c r="O13" s="126">
        <v>8.5957446808510642</v>
      </c>
      <c r="P13" s="126">
        <v>7.96</v>
      </c>
      <c r="Q13" s="126">
        <v>8.7777777777777803</v>
      </c>
      <c r="R13" s="126">
        <v>7.7826086956521756</v>
      </c>
      <c r="S13" s="126">
        <v>6.4594594594594588</v>
      </c>
    </row>
    <row r="14" spans="1:19" ht="12.75" customHeight="1">
      <c r="A14" s="43"/>
      <c r="B14" s="6" t="s">
        <v>3</v>
      </c>
      <c r="C14" s="43"/>
      <c r="D14" s="127">
        <v>6.666666666666667</v>
      </c>
      <c r="E14" s="127">
        <v>4</v>
      </c>
      <c r="F14" s="127">
        <v>15.789473684210526</v>
      </c>
      <c r="G14" s="127">
        <v>17.391304347826086</v>
      </c>
      <c r="H14" s="127">
        <v>11.111111111111111</v>
      </c>
      <c r="I14" s="127">
        <v>20</v>
      </c>
      <c r="J14" s="128">
        <v>9.0909090909090917</v>
      </c>
      <c r="K14" s="128">
        <v>57.142857142857146</v>
      </c>
      <c r="L14" s="128">
        <v>18.75</v>
      </c>
      <c r="M14" s="128">
        <v>5.4054054054054053</v>
      </c>
      <c r="N14" s="128">
        <v>2.2727272727272729</v>
      </c>
      <c r="O14" s="128">
        <v>10.638297872340425</v>
      </c>
      <c r="P14" s="128">
        <v>6</v>
      </c>
      <c r="Q14" s="128">
        <v>3.7037037037037037</v>
      </c>
      <c r="R14" s="128">
        <v>4.3478260869565215</v>
      </c>
      <c r="S14" s="128">
        <v>0</v>
      </c>
    </row>
    <row r="15" spans="1:19" ht="12.75" customHeight="1">
      <c r="A15" s="11"/>
      <c r="B15" s="8" t="s">
        <v>39</v>
      </c>
      <c r="C15" s="36"/>
      <c r="D15" s="89">
        <v>6.666666666666667</v>
      </c>
      <c r="E15" s="89">
        <v>28</v>
      </c>
      <c r="F15" s="89">
        <v>21.05263157894737</v>
      </c>
      <c r="G15" s="89">
        <v>39.130434782608695</v>
      </c>
      <c r="H15" s="89">
        <v>11.111111111111111</v>
      </c>
      <c r="I15" s="89">
        <v>50</v>
      </c>
      <c r="J15" s="89">
        <v>13.636363636363637</v>
      </c>
      <c r="K15" s="89">
        <v>28.571428571428573</v>
      </c>
      <c r="L15" s="89">
        <v>43.75</v>
      </c>
      <c r="M15" s="89">
        <v>67.567567567567565</v>
      </c>
      <c r="N15" s="89">
        <v>72.727272727272734</v>
      </c>
      <c r="O15" s="89">
        <v>85.106382978723403</v>
      </c>
      <c r="P15" s="89">
        <v>78</v>
      </c>
      <c r="Q15" s="89">
        <v>88.888888888888886</v>
      </c>
      <c r="R15" s="89">
        <v>65.217391304347828</v>
      </c>
      <c r="S15" s="89">
        <v>78.378378378378372</v>
      </c>
    </row>
    <row r="16" spans="1:19" ht="12.75" customHeight="1">
      <c r="A16" s="11"/>
      <c r="B16" s="6" t="s">
        <v>40</v>
      </c>
      <c r="C16" s="11"/>
      <c r="D16" s="80">
        <v>40</v>
      </c>
      <c r="E16" s="80">
        <v>80</v>
      </c>
      <c r="F16" s="80">
        <v>52.631578947368418</v>
      </c>
      <c r="G16" s="80">
        <v>60.869565217391305</v>
      </c>
      <c r="H16" s="80">
        <v>44.444444444444443</v>
      </c>
      <c r="I16" s="80">
        <v>90</v>
      </c>
      <c r="J16" s="81">
        <v>81.818181818181813</v>
      </c>
      <c r="K16" s="81">
        <v>57.142857142857146</v>
      </c>
      <c r="L16" s="81">
        <v>62.5</v>
      </c>
      <c r="M16" s="81">
        <v>89.189189189189193</v>
      </c>
      <c r="N16" s="81">
        <v>88.63636363636364</v>
      </c>
      <c r="O16" s="81">
        <v>82.978723404255319</v>
      </c>
      <c r="P16" s="81">
        <v>90</v>
      </c>
      <c r="Q16" s="81">
        <v>85.18518518518519</v>
      </c>
      <c r="R16" s="81">
        <v>91.304347826086953</v>
      </c>
      <c r="S16" s="81">
        <v>64.86486486486487</v>
      </c>
    </row>
    <row r="17" spans="1:19" ht="12.75" customHeight="1">
      <c r="A17" s="11"/>
      <c r="B17" s="6" t="s">
        <v>7</v>
      </c>
      <c r="C17" s="11"/>
      <c r="D17" s="29">
        <v>0</v>
      </c>
      <c r="E17" s="29">
        <v>0</v>
      </c>
      <c r="F17" s="29">
        <v>0</v>
      </c>
      <c r="G17" s="29">
        <v>0</v>
      </c>
      <c r="H17" s="29">
        <v>0</v>
      </c>
      <c r="I17" s="29">
        <v>0</v>
      </c>
      <c r="J17" s="29">
        <v>0</v>
      </c>
      <c r="K17" s="29">
        <v>0</v>
      </c>
      <c r="L17" s="29">
        <v>0</v>
      </c>
      <c r="M17" s="29">
        <v>0</v>
      </c>
      <c r="N17" s="29">
        <v>0</v>
      </c>
      <c r="O17" s="29">
        <v>0</v>
      </c>
      <c r="P17" s="29">
        <v>0</v>
      </c>
      <c r="Q17" s="29">
        <v>0</v>
      </c>
      <c r="R17" s="29">
        <v>0</v>
      </c>
      <c r="S17" s="29">
        <v>0</v>
      </c>
    </row>
    <row r="18" spans="1:19" ht="12.75" customHeight="1">
      <c r="A18" s="11"/>
      <c r="B18" s="6" t="s">
        <v>41</v>
      </c>
      <c r="C18" s="11"/>
      <c r="D18" s="29">
        <v>0</v>
      </c>
      <c r="E18" s="29">
        <v>0</v>
      </c>
      <c r="F18" s="29">
        <v>0</v>
      </c>
      <c r="G18" s="29">
        <v>0</v>
      </c>
      <c r="H18" s="29">
        <v>0</v>
      </c>
      <c r="I18" s="29">
        <v>0</v>
      </c>
      <c r="J18" s="30">
        <v>0</v>
      </c>
      <c r="K18" s="30">
        <v>0</v>
      </c>
      <c r="L18" s="30">
        <v>0</v>
      </c>
      <c r="M18" s="30">
        <v>5.4054054054054053</v>
      </c>
      <c r="N18" s="29">
        <v>0</v>
      </c>
      <c r="O18" s="30">
        <v>2.1276595744680851</v>
      </c>
      <c r="P18" s="30">
        <v>0</v>
      </c>
      <c r="Q18" s="30">
        <v>3.7037037037037037</v>
      </c>
      <c r="R18" s="30">
        <v>0</v>
      </c>
      <c r="S18" s="30">
        <v>0</v>
      </c>
    </row>
    <row r="19" spans="1:19" ht="12.75" customHeight="1">
      <c r="A19" s="11"/>
      <c r="B19" s="7" t="s">
        <v>42</v>
      </c>
      <c r="C19" s="33"/>
      <c r="D19" s="34">
        <v>6.666666666666667</v>
      </c>
      <c r="E19" s="34">
        <v>8</v>
      </c>
      <c r="F19" s="34">
        <v>0</v>
      </c>
      <c r="G19" s="34">
        <v>4.3478260869565215</v>
      </c>
      <c r="H19" s="34">
        <v>0</v>
      </c>
      <c r="I19" s="34">
        <v>0</v>
      </c>
      <c r="J19" s="35">
        <v>4.5454545454545459</v>
      </c>
      <c r="K19" s="35">
        <v>0</v>
      </c>
      <c r="L19" s="35">
        <v>43.75</v>
      </c>
      <c r="M19" s="35">
        <v>32.432432432432435</v>
      </c>
      <c r="N19" s="35">
        <v>29.545454545454547</v>
      </c>
      <c r="O19" s="35">
        <v>40.425531914893618</v>
      </c>
      <c r="P19" s="35">
        <v>54</v>
      </c>
      <c r="Q19" s="35">
        <v>33.333333333333336</v>
      </c>
      <c r="R19" s="35">
        <v>69.565217391304344</v>
      </c>
      <c r="S19" s="35">
        <v>32.432432432432435</v>
      </c>
    </row>
    <row r="20" spans="1:19" ht="12.75" customHeight="1">
      <c r="A20" s="11"/>
      <c r="B20" s="8" t="s">
        <v>4</v>
      </c>
      <c r="C20" s="11"/>
      <c r="D20" s="29">
        <v>6.666666666666667</v>
      </c>
      <c r="E20" s="29">
        <v>0</v>
      </c>
      <c r="F20" s="29">
        <v>5.2631578947368425</v>
      </c>
      <c r="G20" s="29">
        <v>0</v>
      </c>
      <c r="H20" s="29">
        <v>11.111111111111111</v>
      </c>
      <c r="I20" s="29">
        <v>0</v>
      </c>
      <c r="J20" s="30">
        <v>0</v>
      </c>
      <c r="K20" s="30">
        <v>0</v>
      </c>
      <c r="L20" s="30">
        <v>12.5</v>
      </c>
      <c r="M20" s="29">
        <v>24.324324324324323</v>
      </c>
      <c r="N20" s="29">
        <v>6.8181818181818183</v>
      </c>
      <c r="O20" s="29">
        <v>10.638297872340425</v>
      </c>
      <c r="P20" s="29">
        <v>14</v>
      </c>
      <c r="Q20" s="29">
        <v>11.111111111111111</v>
      </c>
      <c r="R20" s="29">
        <v>4.3478260869565215</v>
      </c>
      <c r="S20" s="29">
        <v>0</v>
      </c>
    </row>
    <row r="21" spans="1:19" ht="12.75" customHeight="1">
      <c r="A21" s="11"/>
      <c r="B21" s="14" t="s">
        <v>43</v>
      </c>
      <c r="C21" s="11"/>
      <c r="D21" s="29">
        <v>6.666666666666667</v>
      </c>
      <c r="E21" s="29">
        <v>16</v>
      </c>
      <c r="F21" s="29">
        <v>15.789473684210526</v>
      </c>
      <c r="G21" s="29">
        <v>30.434782608695652</v>
      </c>
      <c r="H21" s="29">
        <v>11.111111111111111</v>
      </c>
      <c r="I21" s="29">
        <v>20</v>
      </c>
      <c r="J21" s="30">
        <v>0</v>
      </c>
      <c r="K21" s="30">
        <v>28.571428571428573</v>
      </c>
      <c r="L21" s="30">
        <v>37.5</v>
      </c>
      <c r="M21" s="29">
        <v>59.45945945945946</v>
      </c>
      <c r="N21" s="29">
        <v>72.727272727272734</v>
      </c>
      <c r="O21" s="29">
        <v>76.59574468085107</v>
      </c>
      <c r="P21" s="29">
        <v>74</v>
      </c>
      <c r="Q21" s="29">
        <v>85.18518518518519</v>
      </c>
      <c r="R21" s="29">
        <v>65.217391304347828</v>
      </c>
      <c r="S21" s="29">
        <v>70.270270270270274</v>
      </c>
    </row>
    <row r="22" spans="1:19" ht="12.75" customHeight="1">
      <c r="A22" s="11"/>
      <c r="B22" s="15" t="s">
        <v>65</v>
      </c>
      <c r="C22" s="33"/>
      <c r="D22" s="34">
        <v>13.333333333333334</v>
      </c>
      <c r="E22" s="34">
        <v>16</v>
      </c>
      <c r="F22" s="34">
        <v>15.789473684210526</v>
      </c>
      <c r="G22" s="34">
        <v>30.434782608695652</v>
      </c>
      <c r="H22" s="34">
        <v>22.222222222222221</v>
      </c>
      <c r="I22" s="34">
        <v>20</v>
      </c>
      <c r="J22" s="35">
        <v>0</v>
      </c>
      <c r="K22" s="35">
        <v>28.571428571428573</v>
      </c>
      <c r="L22" s="35">
        <v>37.5</v>
      </c>
      <c r="M22" s="34">
        <v>62.162162162162161</v>
      </c>
      <c r="N22" s="34">
        <v>72.727272727272734</v>
      </c>
      <c r="O22" s="34">
        <v>76.59574468085107</v>
      </c>
      <c r="P22" s="34">
        <v>78</v>
      </c>
      <c r="Q22" s="34">
        <v>85.18518518518519</v>
      </c>
      <c r="R22" s="34">
        <v>65.217391304347828</v>
      </c>
      <c r="S22" s="34">
        <v>70.270270270270274</v>
      </c>
    </row>
    <row r="23" spans="1:19" ht="12.75" customHeight="1">
      <c r="A23" s="11"/>
      <c r="B23" s="16" t="s">
        <v>44</v>
      </c>
      <c r="C23" s="11"/>
      <c r="D23" s="29">
        <v>6.666666666666667</v>
      </c>
      <c r="E23" s="29">
        <v>16</v>
      </c>
      <c r="F23" s="29">
        <v>15.789473684210526</v>
      </c>
      <c r="G23" s="29">
        <v>30.434782608695652</v>
      </c>
      <c r="H23" s="29">
        <v>11.111111111111111</v>
      </c>
      <c r="I23" s="29">
        <v>20</v>
      </c>
      <c r="J23" s="30">
        <v>0</v>
      </c>
      <c r="K23" s="30">
        <v>28.571428571428573</v>
      </c>
      <c r="L23" s="30">
        <v>31.25</v>
      </c>
      <c r="M23" s="29">
        <v>56.756756756756758</v>
      </c>
      <c r="N23" s="29">
        <v>70.454545454545453</v>
      </c>
      <c r="O23" s="29">
        <v>72.340425531914889</v>
      </c>
      <c r="P23" s="29">
        <v>74</v>
      </c>
      <c r="Q23" s="29">
        <v>81.481481481481481</v>
      </c>
      <c r="R23" s="29">
        <v>60.869565217391305</v>
      </c>
      <c r="S23" s="29">
        <v>67.567567567567565</v>
      </c>
    </row>
    <row r="24" spans="1:19" ht="12.75" customHeight="1">
      <c r="A24" s="11"/>
      <c r="B24" s="6" t="s">
        <v>150</v>
      </c>
      <c r="C24" s="11"/>
      <c r="D24" s="29">
        <v>100</v>
      </c>
      <c r="E24" s="29">
        <v>100</v>
      </c>
      <c r="F24" s="29">
        <v>100</v>
      </c>
      <c r="G24" s="29">
        <v>100</v>
      </c>
      <c r="H24" s="29">
        <v>100</v>
      </c>
      <c r="I24" s="29">
        <v>100</v>
      </c>
      <c r="J24" s="30">
        <v>0</v>
      </c>
      <c r="K24" s="30">
        <v>50</v>
      </c>
      <c r="L24" s="30">
        <v>80</v>
      </c>
      <c r="M24" s="29">
        <v>66.666666666666671</v>
      </c>
      <c r="N24" s="29">
        <v>61.290322580645174</v>
      </c>
      <c r="O24" s="29">
        <v>47.058823529411768</v>
      </c>
      <c r="P24" s="29">
        <v>43.243243243243242</v>
      </c>
      <c r="Q24" s="291"/>
      <c r="R24" s="291"/>
      <c r="S24" s="291"/>
    </row>
    <row r="25" spans="1:19" ht="12.75" customHeight="1">
      <c r="A25" s="11"/>
      <c r="B25" s="7" t="s">
        <v>151</v>
      </c>
      <c r="C25" s="33"/>
      <c r="D25" s="34">
        <v>0</v>
      </c>
      <c r="E25" s="34">
        <v>0</v>
      </c>
      <c r="F25" s="34">
        <v>0</v>
      </c>
      <c r="G25" s="34">
        <v>0</v>
      </c>
      <c r="H25" s="34">
        <v>0</v>
      </c>
      <c r="I25" s="34">
        <v>0</v>
      </c>
      <c r="J25" s="35">
        <v>0</v>
      </c>
      <c r="K25" s="35">
        <v>50</v>
      </c>
      <c r="L25" s="35">
        <v>20</v>
      </c>
      <c r="M25" s="34">
        <v>57.142857142857146</v>
      </c>
      <c r="N25" s="34">
        <v>51.612903225806456</v>
      </c>
      <c r="O25" s="34">
        <v>67.647058823529406</v>
      </c>
      <c r="P25" s="34">
        <v>72.972972972972968</v>
      </c>
      <c r="Q25" s="292"/>
      <c r="R25" s="292"/>
      <c r="S25" s="292"/>
    </row>
    <row r="26" spans="1:19" ht="12.75" customHeight="1">
      <c r="A26" s="11"/>
      <c r="B26" s="6" t="s">
        <v>47</v>
      </c>
      <c r="C26" s="11"/>
      <c r="D26" s="29">
        <v>0</v>
      </c>
      <c r="E26" s="29">
        <v>0</v>
      </c>
      <c r="F26" s="29">
        <v>0</v>
      </c>
      <c r="G26" s="29">
        <v>0</v>
      </c>
      <c r="H26" s="29">
        <v>0</v>
      </c>
      <c r="I26" s="29">
        <v>0</v>
      </c>
      <c r="J26" s="30">
        <v>0</v>
      </c>
      <c r="K26" s="30">
        <v>0</v>
      </c>
      <c r="L26" s="30">
        <v>0</v>
      </c>
      <c r="M26" s="62">
        <v>0</v>
      </c>
      <c r="N26" s="62">
        <v>0</v>
      </c>
      <c r="O26" s="62">
        <v>0</v>
      </c>
      <c r="P26" s="62">
        <v>0</v>
      </c>
      <c r="Q26" s="62">
        <v>0</v>
      </c>
      <c r="R26" s="62">
        <v>0</v>
      </c>
      <c r="S26" s="62">
        <v>0</v>
      </c>
    </row>
    <row r="27" spans="1:19" ht="12.75" customHeight="1">
      <c r="A27" s="11"/>
      <c r="B27" s="60" t="s">
        <v>45</v>
      </c>
      <c r="C27" s="61"/>
      <c r="D27" s="62">
        <v>13.333333333333334</v>
      </c>
      <c r="E27" s="62">
        <v>16</v>
      </c>
      <c r="F27" s="62">
        <v>15.789473684210526</v>
      </c>
      <c r="G27" s="62">
        <v>30.434782608695652</v>
      </c>
      <c r="H27" s="62">
        <v>22.222222222222221</v>
      </c>
      <c r="I27" s="69">
        <v>20</v>
      </c>
      <c r="J27" s="69">
        <v>0</v>
      </c>
      <c r="K27" s="69">
        <v>28.571428571428573</v>
      </c>
      <c r="L27" s="69">
        <v>37.5</v>
      </c>
      <c r="M27" s="34">
        <v>62.162162162162161</v>
      </c>
      <c r="N27" s="34">
        <v>72.727272727272734</v>
      </c>
      <c r="O27" s="34">
        <v>76.59574468085107</v>
      </c>
      <c r="P27" s="34">
        <v>78</v>
      </c>
      <c r="Q27" s="62">
        <v>85.18518518518519</v>
      </c>
      <c r="R27" s="62">
        <v>65.217391304347828</v>
      </c>
      <c r="S27" s="62">
        <v>70.270270270270274</v>
      </c>
    </row>
    <row r="28" spans="1:19" ht="12.75" customHeight="1">
      <c r="A28" s="11"/>
      <c r="B28" s="15" t="s">
        <v>48</v>
      </c>
      <c r="C28" s="11"/>
      <c r="D28" s="29">
        <v>0</v>
      </c>
      <c r="E28" s="29">
        <v>0</v>
      </c>
      <c r="F28" s="29">
        <v>0</v>
      </c>
      <c r="G28" s="29">
        <v>0</v>
      </c>
      <c r="H28" s="29">
        <v>0</v>
      </c>
      <c r="I28" s="29">
        <v>10</v>
      </c>
      <c r="J28" s="38">
        <v>0</v>
      </c>
      <c r="K28" s="30">
        <v>0</v>
      </c>
      <c r="L28" s="30">
        <v>12.5</v>
      </c>
      <c r="M28" s="29">
        <v>10.810810810810811</v>
      </c>
      <c r="N28" s="29">
        <v>2.2727272727272729</v>
      </c>
      <c r="O28" s="29">
        <v>8.5106382978723403</v>
      </c>
      <c r="P28" s="29">
        <v>8</v>
      </c>
      <c r="Q28" s="29">
        <v>0</v>
      </c>
      <c r="R28" s="29">
        <v>0</v>
      </c>
      <c r="S28" s="29">
        <v>0</v>
      </c>
    </row>
    <row r="29" spans="1:19" ht="12.75" customHeight="1">
      <c r="A29" s="11"/>
      <c r="B29" s="17" t="s">
        <v>46</v>
      </c>
      <c r="C29" s="33"/>
      <c r="D29" s="34">
        <v>0</v>
      </c>
      <c r="E29" s="34">
        <v>0</v>
      </c>
      <c r="F29" s="34">
        <v>0</v>
      </c>
      <c r="G29" s="34">
        <v>0</v>
      </c>
      <c r="H29" s="34">
        <v>0</v>
      </c>
      <c r="I29" s="34">
        <v>0</v>
      </c>
      <c r="J29" s="35">
        <v>0</v>
      </c>
      <c r="K29" s="35">
        <v>0</v>
      </c>
      <c r="L29" s="35">
        <v>12.5</v>
      </c>
      <c r="M29" s="34">
        <v>16.216216216216218</v>
      </c>
      <c r="N29" s="34">
        <v>6.8181818181818183</v>
      </c>
      <c r="O29" s="34">
        <v>23.404255319148938</v>
      </c>
      <c r="P29" s="34">
        <v>8</v>
      </c>
      <c r="Q29" s="34">
        <v>11.111111111111111</v>
      </c>
      <c r="R29" s="34">
        <v>8.695652173913043</v>
      </c>
      <c r="S29" s="34">
        <v>2.7027027027027026</v>
      </c>
    </row>
    <row r="30" spans="1:19" ht="12.75" customHeight="1">
      <c r="A30" s="11"/>
      <c r="B30" s="6" t="s">
        <v>145</v>
      </c>
      <c r="C30" s="11"/>
      <c r="D30" s="29">
        <v>14.285714285714286</v>
      </c>
      <c r="E30" s="29">
        <v>4.166666666666667</v>
      </c>
      <c r="F30" s="29">
        <v>6.25</v>
      </c>
      <c r="G30" s="29">
        <v>10.526315789473685</v>
      </c>
      <c r="H30" s="29">
        <v>0</v>
      </c>
      <c r="I30" s="29">
        <v>0</v>
      </c>
      <c r="J30" s="30">
        <v>10</v>
      </c>
      <c r="K30" s="30">
        <v>33.333333333333336</v>
      </c>
      <c r="L30" s="30">
        <v>15.384615384615385</v>
      </c>
      <c r="M30" s="30">
        <v>2.8571428571428572</v>
      </c>
      <c r="N30" s="30">
        <v>4.6511627906976747</v>
      </c>
      <c r="O30" s="30">
        <v>9.5238095238095237</v>
      </c>
      <c r="P30" s="30">
        <v>0</v>
      </c>
      <c r="Q30" s="30">
        <v>7.6923076923076925</v>
      </c>
      <c r="R30" s="30">
        <v>0</v>
      </c>
      <c r="S30" s="30">
        <v>5.4054054054054053</v>
      </c>
    </row>
    <row r="31" spans="1:19" ht="13.5">
      <c r="A31" s="11"/>
      <c r="B31" s="7" t="s">
        <v>146</v>
      </c>
      <c r="C31" s="33"/>
      <c r="D31" s="34">
        <v>0</v>
      </c>
      <c r="E31" s="34">
        <v>4.166666666666667</v>
      </c>
      <c r="F31" s="34">
        <v>6.25</v>
      </c>
      <c r="G31" s="34">
        <v>5.2631578947368425</v>
      </c>
      <c r="H31" s="34">
        <v>12.5</v>
      </c>
      <c r="I31" s="34">
        <v>12.5</v>
      </c>
      <c r="J31" s="34">
        <v>0</v>
      </c>
      <c r="K31" s="34">
        <v>0</v>
      </c>
      <c r="L31" s="34">
        <v>0</v>
      </c>
      <c r="M31" s="34">
        <v>0</v>
      </c>
      <c r="N31" s="34">
        <v>0</v>
      </c>
      <c r="O31" s="34">
        <v>4.7619047619047619</v>
      </c>
      <c r="P31" s="34">
        <v>0</v>
      </c>
      <c r="Q31" s="292"/>
      <c r="R31" s="292"/>
      <c r="S31" s="292"/>
    </row>
    <row r="32" spans="1:19" ht="13.5">
      <c r="A32" s="11"/>
      <c r="B32" s="187" t="s">
        <v>144</v>
      </c>
      <c r="C32" s="260"/>
      <c r="D32" s="130">
        <v>13.333333333333334</v>
      </c>
      <c r="E32" s="130">
        <v>24</v>
      </c>
      <c r="F32" s="130">
        <v>15.789473684210526</v>
      </c>
      <c r="G32" s="130">
        <v>39.130434782608695</v>
      </c>
      <c r="H32" s="130">
        <v>11.111111111111111</v>
      </c>
      <c r="I32" s="130">
        <v>30</v>
      </c>
      <c r="J32" s="131">
        <v>18.181818181818183</v>
      </c>
      <c r="K32" s="131">
        <v>28.571428571428573</v>
      </c>
      <c r="L32" s="131">
        <v>50</v>
      </c>
      <c r="M32" s="130">
        <v>40.54054054054054</v>
      </c>
      <c r="N32" s="130">
        <v>29.545454545454547</v>
      </c>
      <c r="O32" s="130">
        <v>44.680851063829785</v>
      </c>
      <c r="P32" s="130">
        <v>34</v>
      </c>
      <c r="Q32" s="130">
        <v>25.925925925925927</v>
      </c>
      <c r="R32" s="130">
        <v>65.217391304347828</v>
      </c>
      <c r="S32" s="130">
        <v>35.135135135135137</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ustomHeight="1"/>
    <row r="44" spans="1:19" ht="15" customHeight="1"/>
    <row r="47" spans="1:19" ht="15" customHeight="1"/>
    <row r="48" spans="1:19"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9"/>
  <sheetViews>
    <sheetView showGridLines="0" showRowColHeaders="0" workbookViewId="0">
      <selection activeCell="L48" sqref="L48"/>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19" s="74" customFormat="1">
      <c r="A1" s="18"/>
      <c r="B1" s="18"/>
      <c r="C1" s="18"/>
      <c r="D1" s="18"/>
      <c r="E1" s="18"/>
      <c r="F1" s="18"/>
      <c r="G1" s="18"/>
      <c r="H1" s="18"/>
      <c r="I1" s="18"/>
      <c r="J1" s="18"/>
      <c r="K1" s="18"/>
      <c r="L1" s="18"/>
      <c r="M1" s="18"/>
      <c r="N1" s="18"/>
      <c r="O1" s="18"/>
    </row>
    <row r="2" spans="1:19" s="74" customFormat="1" ht="12.75" customHeight="1">
      <c r="A2" s="18"/>
      <c r="B2" s="425" t="s">
        <v>212</v>
      </c>
      <c r="C2" s="425"/>
      <c r="D2" s="425"/>
      <c r="E2" s="425"/>
      <c r="F2" s="425"/>
      <c r="G2" s="425"/>
      <c r="H2" s="425"/>
      <c r="I2" s="425"/>
      <c r="J2" s="425"/>
      <c r="K2" s="425"/>
      <c r="L2" s="425"/>
      <c r="M2" s="425"/>
      <c r="N2" s="425"/>
      <c r="O2" s="425"/>
      <c r="P2" s="425"/>
      <c r="Q2" s="425"/>
      <c r="R2" s="425"/>
      <c r="S2" s="425"/>
    </row>
    <row r="3" spans="1:19" s="74" customFormat="1" ht="17.25" customHeight="1">
      <c r="A3" s="18"/>
      <c r="B3" s="425"/>
      <c r="C3" s="425"/>
      <c r="D3" s="425"/>
      <c r="E3" s="425"/>
      <c r="F3" s="425"/>
      <c r="G3" s="425"/>
      <c r="H3" s="425"/>
      <c r="I3" s="425"/>
      <c r="J3" s="425"/>
      <c r="K3" s="425"/>
      <c r="L3" s="425"/>
      <c r="M3" s="425"/>
      <c r="N3" s="425"/>
      <c r="O3" s="425"/>
      <c r="P3" s="425"/>
      <c r="Q3" s="425"/>
      <c r="R3" s="425"/>
      <c r="S3" s="425"/>
    </row>
    <row r="4" spans="1:19" ht="14.25" customHeight="1">
      <c r="A4" s="43"/>
      <c r="B4" s="110" t="s">
        <v>17</v>
      </c>
      <c r="C4" s="426" t="s">
        <v>68</v>
      </c>
      <c r="D4" s="426"/>
      <c r="E4" s="46"/>
      <c r="F4" s="46"/>
      <c r="G4" s="46"/>
      <c r="H4" s="46"/>
      <c r="I4" s="46"/>
      <c r="J4" s="46"/>
      <c r="K4" s="46"/>
      <c r="L4" s="46"/>
      <c r="M4" s="46"/>
      <c r="N4" s="46"/>
      <c r="O4" s="46"/>
    </row>
    <row r="5" spans="1:19" ht="14.25" customHeight="1">
      <c r="A5" s="43"/>
      <c r="B5" s="49"/>
      <c r="C5" s="46"/>
      <c r="D5" s="428" t="s">
        <v>183</v>
      </c>
      <c r="E5" s="428"/>
      <c r="F5" s="428"/>
      <c r="G5" s="428"/>
      <c r="H5" s="428"/>
      <c r="I5" s="428"/>
      <c r="J5" s="428"/>
      <c r="K5" s="428"/>
      <c r="L5" s="428"/>
      <c r="M5" s="428"/>
      <c r="N5" s="428"/>
      <c r="O5" s="428"/>
      <c r="P5" s="428"/>
    </row>
    <row r="6" spans="1:19"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19" ht="12.75" customHeight="1">
      <c r="A7" s="43"/>
      <c r="B7" s="8" t="s">
        <v>9</v>
      </c>
      <c r="C7" s="50"/>
      <c r="D7" s="83">
        <v>6</v>
      </c>
      <c r="E7" s="83">
        <v>7</v>
      </c>
      <c r="F7" s="83">
        <v>7</v>
      </c>
      <c r="G7" s="83">
        <v>8</v>
      </c>
      <c r="H7" s="83">
        <v>4</v>
      </c>
      <c r="I7" s="83">
        <v>3</v>
      </c>
      <c r="J7" s="83">
        <v>4</v>
      </c>
      <c r="K7" s="83">
        <v>2</v>
      </c>
      <c r="L7" s="83">
        <v>6</v>
      </c>
      <c r="M7" s="83">
        <v>5</v>
      </c>
      <c r="N7" s="83">
        <v>5</v>
      </c>
      <c r="O7" s="83">
        <v>12</v>
      </c>
      <c r="P7" s="83">
        <v>6</v>
      </c>
      <c r="Q7" s="83">
        <v>12</v>
      </c>
      <c r="R7" s="83">
        <v>12</v>
      </c>
      <c r="S7" s="83">
        <v>8</v>
      </c>
    </row>
    <row r="8" spans="1:19" ht="12.75" customHeight="1">
      <c r="A8" s="43"/>
      <c r="B8" s="6" t="s">
        <v>97</v>
      </c>
      <c r="C8" s="54"/>
      <c r="D8" s="133">
        <f>+D7/'09'!D7</f>
        <v>0.15</v>
      </c>
      <c r="E8" s="133">
        <f>+E7/'09'!E7</f>
        <v>0.17499999999999999</v>
      </c>
      <c r="F8" s="133">
        <f>+F7/'09'!F7</f>
        <v>0.23333333333333334</v>
      </c>
      <c r="G8" s="133">
        <f>+G7/'09'!G7</f>
        <v>0.21052631578947367</v>
      </c>
      <c r="H8" s="133">
        <f>+H7/'09'!H7</f>
        <v>0.12121212121212122</v>
      </c>
      <c r="I8" s="133">
        <f>+I7/'09'!I7</f>
        <v>0.1111111111111111</v>
      </c>
      <c r="J8" s="133">
        <f>+J7/'09'!J7</f>
        <v>0.12121212121212122</v>
      </c>
      <c r="K8" s="133">
        <f>+K7/'09'!K7</f>
        <v>8.3333333333333329E-2</v>
      </c>
      <c r="L8" s="133">
        <f>+L7/'09'!L7</f>
        <v>0.1875</v>
      </c>
      <c r="M8" s="133">
        <f>+M7/'09'!M7</f>
        <v>0.20833333333333334</v>
      </c>
      <c r="N8" s="133">
        <f>+N7/'09'!N7</f>
        <v>0.15151515151515152</v>
      </c>
      <c r="O8" s="133">
        <f>+O7/'09'!O7</f>
        <v>0.375</v>
      </c>
      <c r="P8" s="133">
        <f>+P7/'09'!P7</f>
        <v>0.2857142857142857</v>
      </c>
      <c r="Q8" s="133">
        <f>+Q7/'09'!Q7</f>
        <v>0.3</v>
      </c>
      <c r="R8" s="133">
        <f>+R7/'09'!R7</f>
        <v>0.4</v>
      </c>
      <c r="S8" s="133">
        <f>+S7/'09'!S7</f>
        <v>0.22222222222222221</v>
      </c>
    </row>
    <row r="9" spans="1:19" ht="12.75" customHeight="1">
      <c r="A9" s="43"/>
      <c r="B9" s="6" t="s">
        <v>37</v>
      </c>
      <c r="C9" s="43"/>
      <c r="D9" s="122">
        <v>1.3333333333333333</v>
      </c>
      <c r="E9" s="122">
        <v>1</v>
      </c>
      <c r="F9" s="122">
        <v>1.2857142857142858</v>
      </c>
      <c r="G9" s="122">
        <v>1.25</v>
      </c>
      <c r="H9" s="123">
        <v>2</v>
      </c>
      <c r="I9" s="122">
        <v>1</v>
      </c>
      <c r="J9" s="124">
        <v>1.75</v>
      </c>
      <c r="K9" s="124">
        <v>1.5</v>
      </c>
      <c r="L9" s="124">
        <v>1.1666666666666667</v>
      </c>
      <c r="M9" s="124">
        <v>1.4</v>
      </c>
      <c r="N9" s="124">
        <v>1.8</v>
      </c>
      <c r="O9" s="124">
        <v>1.0833333333333333</v>
      </c>
      <c r="P9" s="124">
        <v>1</v>
      </c>
      <c r="Q9" s="124">
        <v>1</v>
      </c>
      <c r="R9" s="124">
        <v>1</v>
      </c>
      <c r="S9" s="124">
        <v>1</v>
      </c>
    </row>
    <row r="10" spans="1:19">
      <c r="A10" s="43"/>
      <c r="B10" s="6" t="s">
        <v>2</v>
      </c>
      <c r="C10" s="43"/>
      <c r="D10" s="125">
        <v>66.666666666666671</v>
      </c>
      <c r="E10" s="125">
        <v>28.571428571428573</v>
      </c>
      <c r="F10" s="125">
        <v>42.857142857142854</v>
      </c>
      <c r="G10" s="125">
        <v>50</v>
      </c>
      <c r="H10" s="125">
        <v>75</v>
      </c>
      <c r="I10" s="125">
        <v>33.333333333333336</v>
      </c>
      <c r="J10" s="126">
        <v>25</v>
      </c>
      <c r="K10" s="126">
        <v>50</v>
      </c>
      <c r="L10" s="126">
        <v>50</v>
      </c>
      <c r="M10" s="126">
        <v>80</v>
      </c>
      <c r="N10" s="125">
        <v>40</v>
      </c>
      <c r="O10" s="125">
        <v>83.333333333333329</v>
      </c>
      <c r="P10" s="125">
        <v>33.333333333333329</v>
      </c>
      <c r="Q10" s="125">
        <v>33.333333333333329</v>
      </c>
      <c r="R10" s="125">
        <v>66.666666666666657</v>
      </c>
      <c r="S10" s="125">
        <v>25</v>
      </c>
    </row>
    <row r="11" spans="1:19" ht="12.75" customHeight="1">
      <c r="A11" s="43"/>
      <c r="B11" s="6" t="s">
        <v>5</v>
      </c>
      <c r="C11" s="43"/>
      <c r="D11" s="125">
        <v>83.333333333333329</v>
      </c>
      <c r="E11" s="125">
        <v>0</v>
      </c>
      <c r="F11" s="125">
        <v>14.285714285714286</v>
      </c>
      <c r="G11" s="125">
        <v>37.5</v>
      </c>
      <c r="H11" s="125">
        <v>75</v>
      </c>
      <c r="I11" s="125">
        <v>66.666666666666671</v>
      </c>
      <c r="J11" s="125">
        <v>50</v>
      </c>
      <c r="K11" s="125">
        <v>0</v>
      </c>
      <c r="L11" s="125">
        <v>16.666666666666668</v>
      </c>
      <c r="M11" s="125">
        <v>40</v>
      </c>
      <c r="N11" s="125">
        <v>60</v>
      </c>
      <c r="O11" s="125">
        <v>58.333333333333336</v>
      </c>
      <c r="P11" s="125">
        <v>50</v>
      </c>
      <c r="Q11" s="125">
        <v>66.666666666666671</v>
      </c>
      <c r="R11" s="125">
        <v>66.666666666666671</v>
      </c>
      <c r="S11" s="125">
        <v>75</v>
      </c>
    </row>
    <row r="12" spans="1:19" ht="12.75" customHeight="1">
      <c r="A12" s="43"/>
      <c r="B12" s="7" t="s">
        <v>8</v>
      </c>
      <c r="C12" s="51"/>
      <c r="D12" s="127">
        <v>74.666666666666671</v>
      </c>
      <c r="E12" s="127">
        <v>88.142857142857139</v>
      </c>
      <c r="F12" s="127">
        <v>86.571428571428569</v>
      </c>
      <c r="G12" s="127">
        <v>80.125</v>
      </c>
      <c r="H12" s="127">
        <v>73.25</v>
      </c>
      <c r="I12" s="127">
        <v>76</v>
      </c>
      <c r="J12" s="128">
        <v>83</v>
      </c>
      <c r="K12" s="128">
        <v>88</v>
      </c>
      <c r="L12" s="128">
        <v>82</v>
      </c>
      <c r="M12" s="128">
        <v>82.2</v>
      </c>
      <c r="N12" s="128">
        <v>70.2</v>
      </c>
      <c r="O12" s="128">
        <v>68.75</v>
      </c>
      <c r="P12" s="128">
        <v>73.333333333333329</v>
      </c>
      <c r="Q12" s="128">
        <v>68</v>
      </c>
      <c r="R12" s="128">
        <v>70</v>
      </c>
      <c r="S12" s="128">
        <v>68.5</v>
      </c>
    </row>
    <row r="13" spans="1:19" ht="12.75" customHeight="1">
      <c r="A13" s="43"/>
      <c r="B13" s="6" t="s">
        <v>1</v>
      </c>
      <c r="C13" s="43"/>
      <c r="D13" s="125">
        <v>40.833333333333329</v>
      </c>
      <c r="E13" s="125">
        <v>5.4285714285714279</v>
      </c>
      <c r="F13" s="125">
        <v>8.4285714285714288</v>
      </c>
      <c r="G13" s="125">
        <v>8.125</v>
      </c>
      <c r="H13" s="125">
        <v>11.5</v>
      </c>
      <c r="I13" s="125">
        <v>5.666666666666667</v>
      </c>
      <c r="J13" s="126">
        <v>7.25</v>
      </c>
      <c r="K13" s="126">
        <v>11.5</v>
      </c>
      <c r="L13" s="126">
        <v>10.333333333333334</v>
      </c>
      <c r="M13" s="126">
        <v>5</v>
      </c>
      <c r="N13" s="126">
        <v>7</v>
      </c>
      <c r="O13" s="126">
        <v>8.3333333333333321</v>
      </c>
      <c r="P13" s="126">
        <v>9.5</v>
      </c>
      <c r="Q13" s="126">
        <v>6.3333333333333339</v>
      </c>
      <c r="R13" s="126">
        <v>31.166666666666668</v>
      </c>
      <c r="S13" s="126">
        <v>4.75</v>
      </c>
    </row>
    <row r="14" spans="1:19" ht="12.75" customHeight="1">
      <c r="A14" s="43"/>
      <c r="B14" s="6" t="s">
        <v>3</v>
      </c>
      <c r="C14" s="43"/>
      <c r="D14" s="127">
        <v>33.333333333333336</v>
      </c>
      <c r="E14" s="127">
        <v>42.857142857142854</v>
      </c>
      <c r="F14" s="127">
        <v>14.285714285714286</v>
      </c>
      <c r="G14" s="127">
        <v>37.5</v>
      </c>
      <c r="H14" s="127">
        <v>25</v>
      </c>
      <c r="I14" s="127">
        <v>33.333333333333336</v>
      </c>
      <c r="J14" s="128">
        <v>50</v>
      </c>
      <c r="K14" s="128">
        <v>50</v>
      </c>
      <c r="L14" s="128">
        <v>33.333333333333336</v>
      </c>
      <c r="M14" s="128">
        <v>20</v>
      </c>
      <c r="N14" s="128">
        <v>40</v>
      </c>
      <c r="O14" s="128">
        <v>16.666666666666668</v>
      </c>
      <c r="P14" s="128">
        <v>50</v>
      </c>
      <c r="Q14" s="128">
        <v>16.666666666666668</v>
      </c>
      <c r="R14" s="128">
        <v>16.666666666666668</v>
      </c>
      <c r="S14" s="128">
        <v>25</v>
      </c>
    </row>
    <row r="15" spans="1:19" ht="12.75" customHeight="1">
      <c r="A15" s="11"/>
      <c r="B15" s="8" t="s">
        <v>39</v>
      </c>
      <c r="C15" s="36"/>
      <c r="D15" s="89">
        <v>0</v>
      </c>
      <c r="E15" s="89">
        <v>0</v>
      </c>
      <c r="F15" s="89">
        <v>14.285714285714286</v>
      </c>
      <c r="G15" s="89">
        <v>12.5</v>
      </c>
      <c r="H15" s="89">
        <v>50</v>
      </c>
      <c r="I15" s="89">
        <v>0</v>
      </c>
      <c r="J15" s="89">
        <v>25</v>
      </c>
      <c r="K15" s="89">
        <v>0</v>
      </c>
      <c r="L15" s="89">
        <v>33.333333333333336</v>
      </c>
      <c r="M15" s="89">
        <v>40</v>
      </c>
      <c r="N15" s="89">
        <v>60</v>
      </c>
      <c r="O15" s="89">
        <v>58.333333333333336</v>
      </c>
      <c r="P15" s="89">
        <v>50</v>
      </c>
      <c r="Q15" s="89">
        <v>50</v>
      </c>
      <c r="R15" s="89">
        <v>66.666666666666671</v>
      </c>
      <c r="S15" s="89">
        <v>75</v>
      </c>
    </row>
    <row r="16" spans="1:19" ht="12.75" customHeight="1">
      <c r="A16" s="11"/>
      <c r="B16" s="6" t="s">
        <v>40</v>
      </c>
      <c r="C16" s="11"/>
      <c r="D16" s="121">
        <v>66.666666666666671</v>
      </c>
      <c r="E16" s="121">
        <v>42.857142857142854</v>
      </c>
      <c r="F16" s="121">
        <v>71.428571428571431</v>
      </c>
      <c r="G16" s="121">
        <v>37.5</v>
      </c>
      <c r="H16" s="121">
        <v>25</v>
      </c>
      <c r="I16" s="121">
        <v>66.666666666666671</v>
      </c>
      <c r="J16" s="129">
        <v>25</v>
      </c>
      <c r="K16" s="129">
        <v>0</v>
      </c>
      <c r="L16" s="129">
        <v>50</v>
      </c>
      <c r="M16" s="129">
        <v>40</v>
      </c>
      <c r="N16" s="129">
        <v>60</v>
      </c>
      <c r="O16" s="129">
        <v>83.333333333333329</v>
      </c>
      <c r="P16" s="129">
        <v>83.333333333333329</v>
      </c>
      <c r="Q16" s="129">
        <v>83.333333333333329</v>
      </c>
      <c r="R16" s="129">
        <v>33.333333333333336</v>
      </c>
      <c r="S16" s="129">
        <v>75</v>
      </c>
    </row>
    <row r="17" spans="1:19" ht="12.75" customHeight="1">
      <c r="A17" s="11"/>
      <c r="B17" s="6" t="s">
        <v>7</v>
      </c>
      <c r="C17" s="11"/>
      <c r="D17" s="29">
        <v>0</v>
      </c>
      <c r="E17" s="29">
        <v>0</v>
      </c>
      <c r="F17" s="29">
        <v>0</v>
      </c>
      <c r="G17" s="29">
        <v>0</v>
      </c>
      <c r="H17" s="29">
        <v>0</v>
      </c>
      <c r="I17" s="29">
        <v>0</v>
      </c>
      <c r="J17" s="30">
        <v>0</v>
      </c>
      <c r="K17" s="30">
        <v>0</v>
      </c>
      <c r="L17" s="30">
        <v>0</v>
      </c>
      <c r="M17" s="30">
        <v>0</v>
      </c>
      <c r="N17" s="30">
        <v>0</v>
      </c>
      <c r="O17" s="30">
        <v>0</v>
      </c>
      <c r="P17" s="30">
        <v>0</v>
      </c>
      <c r="Q17" s="30">
        <v>0</v>
      </c>
      <c r="R17" s="30">
        <v>0</v>
      </c>
      <c r="S17" s="30">
        <v>0</v>
      </c>
    </row>
    <row r="18" spans="1:19" ht="12.75" customHeight="1">
      <c r="A18" s="11"/>
      <c r="B18" s="6" t="s">
        <v>41</v>
      </c>
      <c r="C18" s="11"/>
      <c r="D18" s="29">
        <v>0</v>
      </c>
      <c r="E18" s="29">
        <v>0</v>
      </c>
      <c r="F18" s="29">
        <v>0</v>
      </c>
      <c r="G18" s="29">
        <v>0</v>
      </c>
      <c r="H18" s="29">
        <v>25</v>
      </c>
      <c r="I18" s="29">
        <v>0</v>
      </c>
      <c r="J18" s="30">
        <v>0</v>
      </c>
      <c r="K18" s="30">
        <v>0</v>
      </c>
      <c r="L18" s="30">
        <v>0</v>
      </c>
      <c r="M18" s="30">
        <v>0</v>
      </c>
      <c r="N18" s="30">
        <v>0</v>
      </c>
      <c r="O18" s="30">
        <v>0</v>
      </c>
      <c r="P18" s="30">
        <v>0</v>
      </c>
      <c r="Q18" s="30">
        <v>0</v>
      </c>
      <c r="R18" s="30">
        <v>0</v>
      </c>
      <c r="S18" s="30">
        <v>0</v>
      </c>
    </row>
    <row r="19" spans="1:19" ht="12.75" customHeight="1">
      <c r="A19" s="11"/>
      <c r="B19" s="7" t="s">
        <v>42</v>
      </c>
      <c r="C19" s="33"/>
      <c r="D19" s="34">
        <v>0</v>
      </c>
      <c r="E19" s="34">
        <v>14.285714285714286</v>
      </c>
      <c r="F19" s="34">
        <v>14.285714285714286</v>
      </c>
      <c r="G19" s="34">
        <v>0</v>
      </c>
      <c r="H19" s="34">
        <v>0</v>
      </c>
      <c r="I19" s="34">
        <v>0</v>
      </c>
      <c r="J19" s="35">
        <v>0</v>
      </c>
      <c r="K19" s="35">
        <v>50</v>
      </c>
      <c r="L19" s="35">
        <v>0</v>
      </c>
      <c r="M19" s="35">
        <v>20</v>
      </c>
      <c r="N19" s="35">
        <v>20</v>
      </c>
      <c r="O19" s="35">
        <v>16.666666666666668</v>
      </c>
      <c r="P19" s="35">
        <v>16.666666666666668</v>
      </c>
      <c r="Q19" s="35">
        <v>33.333333333333336</v>
      </c>
      <c r="R19" s="35">
        <v>0</v>
      </c>
      <c r="S19" s="35">
        <v>0</v>
      </c>
    </row>
    <row r="20" spans="1:19" ht="12.75" customHeight="1">
      <c r="A20" s="11"/>
      <c r="B20" s="8" t="s">
        <v>4</v>
      </c>
      <c r="C20" s="11"/>
      <c r="D20" s="29">
        <v>0</v>
      </c>
      <c r="E20" s="29">
        <v>0</v>
      </c>
      <c r="F20" s="29">
        <v>0</v>
      </c>
      <c r="G20" s="29">
        <v>0</v>
      </c>
      <c r="H20" s="29">
        <v>0</v>
      </c>
      <c r="I20" s="29">
        <v>0</v>
      </c>
      <c r="J20" s="30">
        <v>0</v>
      </c>
      <c r="K20" s="30">
        <v>0</v>
      </c>
      <c r="L20" s="30">
        <v>0</v>
      </c>
      <c r="M20" s="29">
        <v>0</v>
      </c>
      <c r="N20" s="29">
        <v>20</v>
      </c>
      <c r="O20" s="29">
        <v>8.3333333333333339</v>
      </c>
      <c r="P20" s="29">
        <v>0</v>
      </c>
      <c r="Q20" s="29">
        <v>16.666666666666668</v>
      </c>
      <c r="R20" s="29">
        <v>0</v>
      </c>
      <c r="S20" s="29">
        <v>25</v>
      </c>
    </row>
    <row r="21" spans="1:19" ht="12.75" customHeight="1">
      <c r="A21" s="11"/>
      <c r="B21" s="14" t="s">
        <v>43</v>
      </c>
      <c r="C21" s="11"/>
      <c r="D21" s="29">
        <v>0</v>
      </c>
      <c r="E21" s="29">
        <v>0</v>
      </c>
      <c r="F21" s="29">
        <v>0</v>
      </c>
      <c r="G21" s="29">
        <v>0</v>
      </c>
      <c r="H21" s="29">
        <v>50</v>
      </c>
      <c r="I21" s="29">
        <v>0</v>
      </c>
      <c r="J21" s="30">
        <v>25</v>
      </c>
      <c r="K21" s="30">
        <v>0</v>
      </c>
      <c r="L21" s="30">
        <v>16.666666666666668</v>
      </c>
      <c r="M21" s="29">
        <v>40</v>
      </c>
      <c r="N21" s="29">
        <v>60</v>
      </c>
      <c r="O21" s="29">
        <v>50</v>
      </c>
      <c r="P21" s="29">
        <v>66.666666666666657</v>
      </c>
      <c r="Q21" s="29">
        <v>50</v>
      </c>
      <c r="R21" s="29">
        <v>66.666666666666671</v>
      </c>
      <c r="S21" s="29">
        <v>50</v>
      </c>
    </row>
    <row r="22" spans="1:19" ht="12.75" customHeight="1">
      <c r="A22" s="11"/>
      <c r="B22" s="15" t="s">
        <v>65</v>
      </c>
      <c r="C22" s="33"/>
      <c r="D22" s="34">
        <v>0</v>
      </c>
      <c r="E22" s="34">
        <v>0</v>
      </c>
      <c r="F22" s="34">
        <v>0</v>
      </c>
      <c r="G22" s="34">
        <v>0</v>
      </c>
      <c r="H22" s="34">
        <v>50</v>
      </c>
      <c r="I22" s="34">
        <v>0</v>
      </c>
      <c r="J22" s="35">
        <v>25</v>
      </c>
      <c r="K22" s="35">
        <v>0</v>
      </c>
      <c r="L22" s="35">
        <v>16.666666666666668</v>
      </c>
      <c r="M22" s="34">
        <v>40</v>
      </c>
      <c r="N22" s="34">
        <v>60</v>
      </c>
      <c r="O22" s="34">
        <v>50</v>
      </c>
      <c r="P22" s="34">
        <v>66.666666666666657</v>
      </c>
      <c r="Q22" s="34">
        <v>50</v>
      </c>
      <c r="R22" s="34">
        <v>66.666666666666671</v>
      </c>
      <c r="S22" s="34">
        <v>50</v>
      </c>
    </row>
    <row r="23" spans="1:19" ht="12.75" customHeight="1">
      <c r="A23" s="11"/>
      <c r="B23" s="16" t="s">
        <v>44</v>
      </c>
      <c r="C23" s="43"/>
      <c r="D23" s="85">
        <v>0</v>
      </c>
      <c r="E23" s="85">
        <v>0</v>
      </c>
      <c r="F23" s="85">
        <v>0</v>
      </c>
      <c r="G23" s="85">
        <v>0</v>
      </c>
      <c r="H23" s="85">
        <v>50</v>
      </c>
      <c r="I23" s="85">
        <v>0</v>
      </c>
      <c r="J23" s="85">
        <v>25</v>
      </c>
      <c r="K23" s="85">
        <v>0</v>
      </c>
      <c r="L23" s="85">
        <v>16.666666666666668</v>
      </c>
      <c r="M23" s="85">
        <v>40</v>
      </c>
      <c r="N23" s="85">
        <v>60</v>
      </c>
      <c r="O23" s="85">
        <v>50</v>
      </c>
      <c r="P23" s="85">
        <v>33.299999999999997</v>
      </c>
      <c r="Q23" s="85">
        <v>50</v>
      </c>
      <c r="R23" s="85">
        <v>66.666666666666671</v>
      </c>
      <c r="S23" s="85">
        <v>50</v>
      </c>
    </row>
    <row r="24" spans="1:19" ht="12.75" customHeight="1">
      <c r="A24" s="11"/>
      <c r="B24" s="6" t="s">
        <v>150</v>
      </c>
      <c r="C24" s="43"/>
      <c r="D24" s="85">
        <v>0</v>
      </c>
      <c r="E24" s="85">
        <v>0</v>
      </c>
      <c r="F24" s="85">
        <v>0</v>
      </c>
      <c r="G24" s="85">
        <v>0</v>
      </c>
      <c r="H24" s="85">
        <v>100</v>
      </c>
      <c r="I24" s="85">
        <v>0</v>
      </c>
      <c r="J24" s="85">
        <v>100</v>
      </c>
      <c r="K24" s="85">
        <v>0</v>
      </c>
      <c r="L24" s="85">
        <v>0</v>
      </c>
      <c r="M24" s="85">
        <v>50</v>
      </c>
      <c r="N24" s="85">
        <v>100</v>
      </c>
      <c r="O24" s="85">
        <v>33.333333333333336</v>
      </c>
      <c r="P24" s="85">
        <v>50</v>
      </c>
      <c r="Q24" s="291"/>
      <c r="R24" s="291"/>
      <c r="S24" s="291"/>
    </row>
    <row r="25" spans="1:19" ht="12.75" customHeight="1">
      <c r="A25" s="11"/>
      <c r="B25" s="7" t="s">
        <v>151</v>
      </c>
      <c r="C25" s="51"/>
      <c r="D25" s="117">
        <v>0</v>
      </c>
      <c r="E25" s="117">
        <v>0</v>
      </c>
      <c r="F25" s="117">
        <v>0</v>
      </c>
      <c r="G25" s="117">
        <v>0</v>
      </c>
      <c r="H25" s="117">
        <v>0</v>
      </c>
      <c r="I25" s="117">
        <v>0</v>
      </c>
      <c r="J25" s="117">
        <v>0</v>
      </c>
      <c r="K25" s="117">
        <v>0</v>
      </c>
      <c r="L25" s="117">
        <v>100</v>
      </c>
      <c r="M25" s="117">
        <v>50</v>
      </c>
      <c r="N25" s="117">
        <v>33.333333333333336</v>
      </c>
      <c r="O25" s="117">
        <v>83.333333333333329</v>
      </c>
      <c r="P25" s="117">
        <v>100</v>
      </c>
      <c r="Q25" s="292"/>
      <c r="R25" s="292"/>
      <c r="S25" s="292"/>
    </row>
    <row r="26" spans="1:19"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c r="Q26" s="29">
        <v>0</v>
      </c>
      <c r="R26" s="29">
        <v>0</v>
      </c>
      <c r="S26" s="29">
        <v>0</v>
      </c>
    </row>
    <row r="27" spans="1:19" ht="12.75" customHeight="1">
      <c r="A27" s="11"/>
      <c r="B27" s="60" t="s">
        <v>45</v>
      </c>
      <c r="C27" s="61"/>
      <c r="D27" s="62">
        <v>0</v>
      </c>
      <c r="E27" s="62">
        <v>0</v>
      </c>
      <c r="F27" s="62">
        <v>0</v>
      </c>
      <c r="G27" s="62">
        <v>0</v>
      </c>
      <c r="H27" s="62">
        <v>50</v>
      </c>
      <c r="I27" s="69">
        <v>0</v>
      </c>
      <c r="J27" s="69">
        <v>25</v>
      </c>
      <c r="K27" s="69">
        <v>0</v>
      </c>
      <c r="L27" s="69">
        <v>16.666666666666668</v>
      </c>
      <c r="M27" s="62">
        <v>40</v>
      </c>
      <c r="N27" s="62">
        <v>60</v>
      </c>
      <c r="O27" s="62">
        <v>50</v>
      </c>
      <c r="P27" s="62">
        <v>33.299999999999997</v>
      </c>
      <c r="Q27" s="62">
        <v>50</v>
      </c>
      <c r="R27" s="62">
        <v>66.666666666666671</v>
      </c>
      <c r="S27" s="62">
        <v>50</v>
      </c>
    </row>
    <row r="28" spans="1:19" ht="12.75" customHeight="1">
      <c r="A28" s="11"/>
      <c r="B28" s="15" t="s">
        <v>48</v>
      </c>
      <c r="C28" s="11"/>
      <c r="D28" s="29">
        <v>0</v>
      </c>
      <c r="E28" s="29">
        <v>0</v>
      </c>
      <c r="F28" s="29">
        <v>14.285714285714286</v>
      </c>
      <c r="G28" s="29">
        <v>0</v>
      </c>
      <c r="H28" s="29">
        <v>0</v>
      </c>
      <c r="I28" s="29">
        <v>0</v>
      </c>
      <c r="J28" s="38">
        <v>0</v>
      </c>
      <c r="K28" s="30">
        <v>0</v>
      </c>
      <c r="L28" s="30">
        <v>0</v>
      </c>
      <c r="M28" s="29">
        <v>0</v>
      </c>
      <c r="N28" s="29">
        <v>20</v>
      </c>
      <c r="O28" s="29">
        <v>0</v>
      </c>
      <c r="P28" s="29">
        <v>0</v>
      </c>
      <c r="Q28" s="29">
        <v>0</v>
      </c>
      <c r="R28" s="29">
        <v>0</v>
      </c>
      <c r="S28" s="29">
        <v>0</v>
      </c>
    </row>
    <row r="29" spans="1:19" ht="12.75" customHeight="1">
      <c r="A29" s="11"/>
      <c r="B29" s="17" t="s">
        <v>46</v>
      </c>
      <c r="C29" s="33"/>
      <c r="D29" s="34">
        <v>0</v>
      </c>
      <c r="E29" s="34">
        <v>0</v>
      </c>
      <c r="F29" s="34">
        <v>0</v>
      </c>
      <c r="G29" s="34">
        <v>0</v>
      </c>
      <c r="H29" s="34">
        <v>0</v>
      </c>
      <c r="I29" s="34">
        <v>0</v>
      </c>
      <c r="J29" s="35">
        <v>0</v>
      </c>
      <c r="K29" s="35">
        <v>0</v>
      </c>
      <c r="L29" s="35">
        <v>0</v>
      </c>
      <c r="M29" s="34">
        <v>0</v>
      </c>
      <c r="N29" s="34">
        <v>0</v>
      </c>
      <c r="O29" s="34">
        <v>8.3333333333333339</v>
      </c>
      <c r="P29" s="34">
        <v>0</v>
      </c>
      <c r="Q29" s="34">
        <v>16.666666666666668</v>
      </c>
      <c r="R29" s="34">
        <v>33.333333333333336</v>
      </c>
      <c r="S29" s="34">
        <v>0</v>
      </c>
    </row>
    <row r="30" spans="1:19" ht="12.75" customHeight="1">
      <c r="A30" s="11"/>
      <c r="B30" s="6" t="s">
        <v>145</v>
      </c>
      <c r="C30" s="11"/>
      <c r="D30" s="29">
        <v>25</v>
      </c>
      <c r="E30" s="29">
        <v>0</v>
      </c>
      <c r="F30" s="29">
        <v>16.666666666666668</v>
      </c>
      <c r="G30" s="29">
        <v>0</v>
      </c>
      <c r="H30" s="29">
        <v>0</v>
      </c>
      <c r="I30" s="29">
        <v>0</v>
      </c>
      <c r="J30" s="30">
        <v>0</v>
      </c>
      <c r="K30" s="30">
        <v>0</v>
      </c>
      <c r="L30" s="30">
        <v>0</v>
      </c>
      <c r="M30" s="30">
        <v>25</v>
      </c>
      <c r="N30" s="30">
        <v>0</v>
      </c>
      <c r="O30" s="30">
        <v>0</v>
      </c>
      <c r="P30" s="30">
        <v>0</v>
      </c>
      <c r="Q30" s="30">
        <v>0</v>
      </c>
      <c r="R30" s="30">
        <v>20</v>
      </c>
      <c r="S30" s="30">
        <v>0</v>
      </c>
    </row>
    <row r="31" spans="1:19" ht="13.5">
      <c r="A31" s="11"/>
      <c r="B31" s="7" t="s">
        <v>146</v>
      </c>
      <c r="C31" s="33"/>
      <c r="D31" s="34">
        <v>0</v>
      </c>
      <c r="E31" s="34">
        <v>0</v>
      </c>
      <c r="F31" s="34">
        <v>0</v>
      </c>
      <c r="G31" s="34">
        <v>0</v>
      </c>
      <c r="H31" s="34">
        <v>0</v>
      </c>
      <c r="I31" s="34">
        <v>0</v>
      </c>
      <c r="J31" s="34">
        <v>0</v>
      </c>
      <c r="K31" s="34">
        <v>0</v>
      </c>
      <c r="L31" s="34">
        <v>0</v>
      </c>
      <c r="M31" s="34">
        <v>0</v>
      </c>
      <c r="N31" s="34">
        <v>0</v>
      </c>
      <c r="O31" s="34">
        <v>0</v>
      </c>
      <c r="P31" s="34">
        <v>0</v>
      </c>
      <c r="Q31" s="292"/>
      <c r="R31" s="292"/>
      <c r="S31" s="292"/>
    </row>
    <row r="32" spans="1:19" ht="13.5">
      <c r="A32" s="11"/>
      <c r="B32" s="187" t="s">
        <v>144</v>
      </c>
      <c r="C32" s="260"/>
      <c r="D32" s="62">
        <v>0</v>
      </c>
      <c r="E32" s="62">
        <v>0</v>
      </c>
      <c r="F32" s="130">
        <v>14.285714285714286</v>
      </c>
      <c r="G32" s="130">
        <v>25</v>
      </c>
      <c r="H32" s="130">
        <v>25</v>
      </c>
      <c r="I32" s="62">
        <v>0</v>
      </c>
      <c r="J32" s="131">
        <v>25</v>
      </c>
      <c r="K32" s="62">
        <v>0</v>
      </c>
      <c r="L32" s="131">
        <v>33.333333333333336</v>
      </c>
      <c r="M32" s="130">
        <v>40</v>
      </c>
      <c r="N32" s="130">
        <v>60</v>
      </c>
      <c r="O32" s="130">
        <v>58.333333333333336</v>
      </c>
      <c r="P32" s="130">
        <v>50</v>
      </c>
      <c r="Q32" s="130">
        <v>50</v>
      </c>
      <c r="R32" s="130">
        <v>50</v>
      </c>
      <c r="S32" s="130">
        <v>75</v>
      </c>
    </row>
    <row r="33" spans="1:19" ht="15" customHeight="1">
      <c r="A33" s="43"/>
      <c r="B33" s="422" t="s">
        <v>259</v>
      </c>
      <c r="C33" s="423"/>
      <c r="D33" s="423"/>
      <c r="E33" s="423"/>
      <c r="F33" s="423"/>
      <c r="G33" s="423"/>
      <c r="H33" s="423"/>
      <c r="I33" s="423"/>
      <c r="J33" s="423"/>
      <c r="K33" s="423"/>
      <c r="L33" s="423"/>
      <c r="M33" s="423"/>
      <c r="N33" s="423"/>
      <c r="O33" s="423"/>
      <c r="P33" s="423"/>
      <c r="Q33" s="423"/>
      <c r="R33" s="423"/>
      <c r="S33" s="423"/>
    </row>
    <row r="34" spans="1:19"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c r="B35" s="424"/>
      <c r="C35" s="424"/>
      <c r="D35" s="424"/>
      <c r="E35" s="424"/>
      <c r="F35" s="424"/>
      <c r="G35" s="424"/>
      <c r="H35" s="424"/>
      <c r="I35" s="424"/>
      <c r="J35" s="424"/>
      <c r="K35" s="424"/>
      <c r="L35" s="424"/>
      <c r="M35" s="424"/>
      <c r="N35" s="424"/>
      <c r="O35" s="424"/>
      <c r="P35" s="424"/>
      <c r="Q35" s="424"/>
      <c r="R35" s="424"/>
      <c r="S35" s="424"/>
    </row>
    <row r="36" spans="1:19" ht="15" customHeight="1">
      <c r="N36" s="259"/>
    </row>
    <row r="37" spans="1:19" ht="15" customHeight="1">
      <c r="N37" s="259"/>
    </row>
    <row r="41" spans="1:19" ht="15" customHeight="1"/>
    <row r="49" ht="15" customHeight="1"/>
  </sheetData>
  <mergeCells count="4">
    <mergeCell ref="B2:S3"/>
    <mergeCell ref="C4:D4"/>
    <mergeCell ref="D5:P5"/>
    <mergeCell ref="B33:S35"/>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05"/>
  <sheetViews>
    <sheetView showGridLines="0" showRowColHeaders="0" workbookViewId="0">
      <selection activeCell="C4" sqref="C4:D4"/>
    </sheetView>
  </sheetViews>
  <sheetFormatPr baseColWidth="10" defaultRowHeight="12.75"/>
  <cols>
    <col min="1" max="1" width="5.7109375" style="52" customWidth="1"/>
    <col min="2" max="2" width="21.28515625" style="52" customWidth="1"/>
    <col min="3" max="3" width="14.42578125" style="52" customWidth="1"/>
    <col min="4" max="19" width="7.85546875" style="52" customWidth="1"/>
    <col min="20" max="16384" width="11.42578125" style="52"/>
  </cols>
  <sheetData>
    <row r="1" spans="1:19" s="120" customFormat="1" ht="9.75" customHeight="1">
      <c r="A1" s="119"/>
      <c r="B1" s="119"/>
      <c r="C1" s="119"/>
      <c r="D1" s="119"/>
      <c r="E1" s="119"/>
      <c r="F1" s="119"/>
      <c r="G1" s="119"/>
      <c r="H1" s="119"/>
      <c r="I1" s="119"/>
      <c r="J1" s="119"/>
      <c r="K1" s="119"/>
      <c r="L1" s="119"/>
      <c r="M1" s="119"/>
      <c r="N1" s="119"/>
      <c r="O1" s="119"/>
      <c r="R1" s="273"/>
    </row>
    <row r="2" spans="1:19" s="120" customFormat="1" ht="12.75" customHeight="1">
      <c r="A2" s="119"/>
      <c r="B2" s="466" t="s">
        <v>213</v>
      </c>
      <c r="C2" s="466"/>
      <c r="D2" s="466"/>
      <c r="E2" s="466"/>
      <c r="F2" s="466"/>
      <c r="G2" s="466"/>
      <c r="H2" s="466"/>
      <c r="I2" s="466"/>
      <c r="J2" s="466"/>
      <c r="K2" s="466"/>
      <c r="L2" s="466"/>
      <c r="M2" s="466"/>
      <c r="N2" s="466"/>
      <c r="O2" s="466"/>
      <c r="P2" s="466"/>
      <c r="Q2" s="466"/>
      <c r="R2" s="466"/>
      <c r="S2" s="466"/>
    </row>
    <row r="3" spans="1:19" s="120" customFormat="1" ht="12" customHeight="1">
      <c r="A3" s="119"/>
      <c r="B3" s="466"/>
      <c r="C3" s="466"/>
      <c r="D3" s="466"/>
      <c r="E3" s="466"/>
      <c r="F3" s="466"/>
      <c r="G3" s="466"/>
      <c r="H3" s="466"/>
      <c r="I3" s="466"/>
      <c r="J3" s="466"/>
      <c r="K3" s="466"/>
      <c r="L3" s="466"/>
      <c r="M3" s="466"/>
      <c r="N3" s="466"/>
      <c r="O3" s="466"/>
      <c r="P3" s="466"/>
      <c r="Q3" s="466"/>
      <c r="R3" s="466"/>
      <c r="S3" s="466"/>
    </row>
    <row r="4" spans="1:19" s="44" customFormat="1" ht="14.25" customHeight="1">
      <c r="A4" s="43"/>
      <c r="B4" s="110" t="s">
        <v>17</v>
      </c>
      <c r="C4" s="426" t="s">
        <v>68</v>
      </c>
      <c r="D4" s="426"/>
      <c r="E4" s="46"/>
      <c r="F4" s="46"/>
      <c r="G4" s="46"/>
      <c r="H4" s="46"/>
      <c r="I4" s="46"/>
      <c r="J4" s="46"/>
      <c r="K4" s="46"/>
      <c r="L4" s="46"/>
      <c r="M4" s="46"/>
      <c r="N4" s="46"/>
      <c r="O4" s="46"/>
      <c r="R4" s="125"/>
    </row>
    <row r="5" spans="1:19" ht="14.25" customHeight="1">
      <c r="A5" s="49"/>
      <c r="B5" s="49"/>
      <c r="C5" s="53"/>
      <c r="D5" s="467"/>
      <c r="E5" s="467"/>
      <c r="F5" s="467"/>
      <c r="G5" s="467"/>
      <c r="H5" s="467"/>
      <c r="I5" s="53"/>
      <c r="J5" s="467"/>
      <c r="K5" s="467"/>
      <c r="L5" s="467"/>
      <c r="M5" s="467"/>
      <c r="N5" s="467"/>
      <c r="O5" s="49"/>
      <c r="R5" s="126"/>
    </row>
    <row r="6" spans="1:19" s="44" customFormat="1"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19" s="44" customFormat="1" ht="12.75" customHeight="1">
      <c r="A7" s="43"/>
      <c r="B7" s="8" t="s">
        <v>9</v>
      </c>
      <c r="C7" s="50"/>
      <c r="D7" s="83">
        <v>2</v>
      </c>
      <c r="E7" s="83">
        <v>1</v>
      </c>
      <c r="F7" s="83">
        <v>11</v>
      </c>
      <c r="G7" s="83">
        <v>10</v>
      </c>
      <c r="H7" s="83">
        <v>5</v>
      </c>
      <c r="I7" s="83">
        <v>11</v>
      </c>
      <c r="J7" s="83">
        <v>9</v>
      </c>
      <c r="K7" s="83">
        <v>9</v>
      </c>
      <c r="L7" s="83">
        <v>9</v>
      </c>
      <c r="M7" s="83">
        <v>6</v>
      </c>
      <c r="N7" s="83">
        <v>5</v>
      </c>
      <c r="O7" s="83">
        <v>7</v>
      </c>
      <c r="P7" s="83">
        <v>10</v>
      </c>
      <c r="Q7" s="83">
        <v>2</v>
      </c>
      <c r="R7" s="83">
        <v>2</v>
      </c>
      <c r="S7" s="83">
        <v>2</v>
      </c>
    </row>
    <row r="8" spans="1:19" s="44" customFormat="1" ht="12.75" customHeight="1">
      <c r="A8" s="43"/>
      <c r="B8" s="6" t="s">
        <v>37</v>
      </c>
      <c r="C8" s="43"/>
      <c r="D8" s="122">
        <v>1</v>
      </c>
      <c r="E8" s="122">
        <v>1</v>
      </c>
      <c r="F8" s="122">
        <v>1</v>
      </c>
      <c r="G8" s="122">
        <v>1.1000000000000001</v>
      </c>
      <c r="H8" s="123">
        <v>1.2</v>
      </c>
      <c r="I8" s="122">
        <v>1.1818181818181819</v>
      </c>
      <c r="J8" s="124">
        <v>1.1111111111111112</v>
      </c>
      <c r="K8" s="124">
        <v>1.2222222222222223</v>
      </c>
      <c r="L8" s="124">
        <v>1.1111111111111112</v>
      </c>
      <c r="M8" s="124">
        <v>1.5</v>
      </c>
      <c r="N8" s="124">
        <v>1.6</v>
      </c>
      <c r="O8" s="124">
        <v>1.7142857142857142</v>
      </c>
      <c r="P8" s="124">
        <v>1.7</v>
      </c>
      <c r="Q8" s="124">
        <v>2</v>
      </c>
      <c r="R8" s="124">
        <v>2</v>
      </c>
      <c r="S8" s="124">
        <v>3</v>
      </c>
    </row>
    <row r="9" spans="1:19" s="44" customFormat="1">
      <c r="A9" s="43"/>
      <c r="B9" s="6" t="s">
        <v>2</v>
      </c>
      <c r="C9" s="43"/>
      <c r="D9" s="125">
        <v>0</v>
      </c>
      <c r="E9" s="125">
        <v>0</v>
      </c>
      <c r="F9" s="125">
        <v>45.454545454545453</v>
      </c>
      <c r="G9" s="125">
        <v>70</v>
      </c>
      <c r="H9" s="125">
        <v>20</v>
      </c>
      <c r="I9" s="125">
        <v>63.636363636363633</v>
      </c>
      <c r="J9" s="126">
        <v>33.333333333333336</v>
      </c>
      <c r="K9" s="126">
        <v>44.444444444444443</v>
      </c>
      <c r="L9" s="126">
        <v>22.222222222222221</v>
      </c>
      <c r="M9" s="126">
        <v>66.666666666666671</v>
      </c>
      <c r="N9" s="126">
        <v>60</v>
      </c>
      <c r="O9" s="125">
        <v>42.857142857142854</v>
      </c>
      <c r="P9" s="125">
        <v>70</v>
      </c>
      <c r="Q9" s="125">
        <v>0</v>
      </c>
      <c r="R9" s="125">
        <v>0</v>
      </c>
      <c r="S9" s="125">
        <v>100</v>
      </c>
    </row>
    <row r="10" spans="1:19" s="44" customFormat="1" ht="12.75" customHeight="1">
      <c r="A10" s="43"/>
      <c r="B10" s="6" t="s">
        <v>5</v>
      </c>
      <c r="C10" s="43"/>
      <c r="D10" s="125">
        <v>0</v>
      </c>
      <c r="E10" s="125">
        <v>0</v>
      </c>
      <c r="F10" s="125">
        <v>18.181818181818183</v>
      </c>
      <c r="G10" s="125">
        <v>30</v>
      </c>
      <c r="H10" s="125">
        <v>80</v>
      </c>
      <c r="I10" s="125">
        <v>45.454545454545453</v>
      </c>
      <c r="J10" s="125">
        <v>44.444444444444443</v>
      </c>
      <c r="K10" s="125">
        <v>33.333333333333336</v>
      </c>
      <c r="L10" s="125">
        <v>33.333333333333336</v>
      </c>
      <c r="M10" s="125">
        <v>33.333333333333336</v>
      </c>
      <c r="N10" s="125">
        <v>40</v>
      </c>
      <c r="O10" s="125">
        <v>57.142857142857146</v>
      </c>
      <c r="P10" s="125">
        <v>30</v>
      </c>
      <c r="Q10" s="125">
        <v>0</v>
      </c>
      <c r="R10" s="125">
        <v>100</v>
      </c>
      <c r="S10" s="125">
        <v>0</v>
      </c>
    </row>
    <row r="11" spans="1:19" s="44" customFormat="1" ht="12.75" customHeight="1">
      <c r="A11" s="43"/>
      <c r="B11" s="7" t="s">
        <v>8</v>
      </c>
      <c r="C11" s="51"/>
      <c r="D11" s="127">
        <v>84</v>
      </c>
      <c r="E11" s="127">
        <v>93</v>
      </c>
      <c r="F11" s="127">
        <v>84.636363636363654</v>
      </c>
      <c r="G11" s="127">
        <v>80.5</v>
      </c>
      <c r="H11" s="127">
        <v>76</v>
      </c>
      <c r="I11" s="127">
        <v>80.818181818181813</v>
      </c>
      <c r="J11" s="128">
        <v>81.777777777777771</v>
      </c>
      <c r="K11" s="128">
        <v>79.333333333333329</v>
      </c>
      <c r="L11" s="128">
        <v>82.444444444444443</v>
      </c>
      <c r="M11" s="128">
        <v>80.5</v>
      </c>
      <c r="N11" s="128">
        <v>77.400000000000006</v>
      </c>
      <c r="O11" s="128">
        <v>75.999999999999986</v>
      </c>
      <c r="P11" s="128">
        <v>82.899999999999991</v>
      </c>
      <c r="Q11" s="128">
        <v>81</v>
      </c>
      <c r="R11" s="128">
        <v>54</v>
      </c>
      <c r="S11" s="128">
        <v>88</v>
      </c>
    </row>
    <row r="12" spans="1:19" s="44" customFormat="1" ht="12.75" customHeight="1">
      <c r="A12" s="43"/>
      <c r="B12" s="6" t="s">
        <v>1</v>
      </c>
      <c r="C12" s="43"/>
      <c r="D12" s="125">
        <v>33.5</v>
      </c>
      <c r="E12" s="125">
        <v>0</v>
      </c>
      <c r="F12" s="125">
        <v>10.18181818181818</v>
      </c>
      <c r="G12" s="125">
        <v>14.3</v>
      </c>
      <c r="H12" s="125">
        <v>12.8</v>
      </c>
      <c r="I12" s="125">
        <v>12.090909090909092</v>
      </c>
      <c r="J12" s="126">
        <v>10.111111111111111</v>
      </c>
      <c r="K12" s="126">
        <v>12.111111111111111</v>
      </c>
      <c r="L12" s="126">
        <v>9.8888888888888893</v>
      </c>
      <c r="M12" s="126">
        <v>17.833333333333336</v>
      </c>
      <c r="N12" s="126">
        <v>39.4</v>
      </c>
      <c r="O12" s="126">
        <v>28.285714285714285</v>
      </c>
      <c r="P12" s="126">
        <v>29</v>
      </c>
      <c r="Q12" s="126">
        <v>80</v>
      </c>
      <c r="R12" s="126">
        <v>2</v>
      </c>
      <c r="S12" s="126">
        <v>69</v>
      </c>
    </row>
    <row r="13" spans="1:19" s="44" customFormat="1" ht="12.75" customHeight="1">
      <c r="A13" s="43"/>
      <c r="B13" s="6" t="s">
        <v>3</v>
      </c>
      <c r="C13" s="43"/>
      <c r="D13" s="127">
        <v>0</v>
      </c>
      <c r="E13" s="127">
        <v>100</v>
      </c>
      <c r="F13" s="127">
        <v>81.818181818181813</v>
      </c>
      <c r="G13" s="127">
        <v>50</v>
      </c>
      <c r="H13" s="127">
        <v>20</v>
      </c>
      <c r="I13" s="127">
        <v>36.363636363636367</v>
      </c>
      <c r="J13" s="128">
        <v>33.333333333333336</v>
      </c>
      <c r="K13" s="128">
        <v>33.333333333333336</v>
      </c>
      <c r="L13" s="128">
        <v>44.444444444444443</v>
      </c>
      <c r="M13" s="128">
        <v>50</v>
      </c>
      <c r="N13" s="128">
        <v>20</v>
      </c>
      <c r="O13" s="128">
        <v>28.571428571428573</v>
      </c>
      <c r="P13" s="128">
        <v>60</v>
      </c>
      <c r="Q13" s="128">
        <v>100</v>
      </c>
      <c r="R13" s="128">
        <v>0</v>
      </c>
      <c r="S13" s="128">
        <v>100</v>
      </c>
    </row>
    <row r="14" spans="1:19" s="44" customFormat="1" ht="12.75" customHeight="1">
      <c r="A14" s="11"/>
      <c r="B14" s="8" t="s">
        <v>39</v>
      </c>
      <c r="C14" s="36"/>
      <c r="D14" s="89">
        <v>0</v>
      </c>
      <c r="E14" s="89">
        <v>0</v>
      </c>
      <c r="F14" s="89">
        <v>0</v>
      </c>
      <c r="G14" s="89">
        <v>10</v>
      </c>
      <c r="H14" s="89">
        <v>20</v>
      </c>
      <c r="I14" s="89">
        <v>0</v>
      </c>
      <c r="J14" s="89">
        <v>11.111111111111111</v>
      </c>
      <c r="K14" s="89">
        <v>0</v>
      </c>
      <c r="L14" s="89">
        <v>0</v>
      </c>
      <c r="M14" s="89">
        <v>16.666666666666668</v>
      </c>
      <c r="N14" s="89">
        <v>40</v>
      </c>
      <c r="O14" s="89">
        <v>42.857142857142854</v>
      </c>
      <c r="P14" s="89">
        <v>40</v>
      </c>
      <c r="Q14" s="89">
        <v>0</v>
      </c>
      <c r="R14" s="89">
        <v>100</v>
      </c>
      <c r="S14" s="89">
        <v>100</v>
      </c>
    </row>
    <row r="15" spans="1:19" s="44" customFormat="1" ht="12.75" customHeight="1">
      <c r="A15" s="11"/>
      <c r="B15" s="6" t="s">
        <v>40</v>
      </c>
      <c r="C15" s="11"/>
      <c r="D15" s="80">
        <v>0</v>
      </c>
      <c r="E15" s="80">
        <v>0</v>
      </c>
      <c r="F15" s="80">
        <v>0</v>
      </c>
      <c r="G15" s="80">
        <v>20</v>
      </c>
      <c r="H15" s="80">
        <v>20</v>
      </c>
      <c r="I15" s="80">
        <v>36.363636363636367</v>
      </c>
      <c r="J15" s="81">
        <v>22.222222222222221</v>
      </c>
      <c r="K15" s="81">
        <v>33.333333333333336</v>
      </c>
      <c r="L15" s="81">
        <v>22.222222222222221</v>
      </c>
      <c r="M15" s="81">
        <v>16.666666666666668</v>
      </c>
      <c r="N15" s="81">
        <v>80</v>
      </c>
      <c r="O15" s="81">
        <v>57.142857142857146</v>
      </c>
      <c r="P15" s="81">
        <v>50</v>
      </c>
      <c r="Q15" s="81">
        <v>100</v>
      </c>
      <c r="R15" s="81">
        <v>100</v>
      </c>
      <c r="S15" s="81">
        <v>100</v>
      </c>
    </row>
    <row r="16" spans="1:19" s="44" customFormat="1" ht="12.75" customHeight="1">
      <c r="A16" s="11"/>
      <c r="B16" s="6" t="s">
        <v>7</v>
      </c>
      <c r="C16" s="11"/>
      <c r="D16" s="80">
        <v>0</v>
      </c>
      <c r="E16" s="80">
        <v>0</v>
      </c>
      <c r="F16" s="80">
        <v>0</v>
      </c>
      <c r="G16" s="80">
        <v>0</v>
      </c>
      <c r="H16" s="80">
        <v>0</v>
      </c>
      <c r="I16" s="80">
        <v>0</v>
      </c>
      <c r="J16" s="80">
        <v>0</v>
      </c>
      <c r="K16" s="80">
        <v>0</v>
      </c>
      <c r="L16" s="80">
        <v>0</v>
      </c>
      <c r="M16" s="80">
        <v>0</v>
      </c>
      <c r="N16" s="80">
        <v>0</v>
      </c>
      <c r="O16" s="80">
        <v>0</v>
      </c>
      <c r="P16" s="80">
        <v>0</v>
      </c>
      <c r="Q16" s="80">
        <v>0</v>
      </c>
      <c r="R16" s="80">
        <v>0</v>
      </c>
      <c r="S16" s="80">
        <v>0</v>
      </c>
    </row>
    <row r="17" spans="1:19" s="44" customFormat="1" ht="12.75" customHeight="1">
      <c r="A17" s="11"/>
      <c r="B17" s="6" t="s">
        <v>41</v>
      </c>
      <c r="C17" s="11"/>
      <c r="D17" s="29">
        <v>0</v>
      </c>
      <c r="E17" s="29">
        <v>0</v>
      </c>
      <c r="F17" s="29">
        <v>0</v>
      </c>
      <c r="G17" s="29">
        <v>10</v>
      </c>
      <c r="H17" s="29">
        <v>0</v>
      </c>
      <c r="I17" s="29">
        <v>0</v>
      </c>
      <c r="J17" s="30">
        <v>0</v>
      </c>
      <c r="K17" s="30">
        <v>0</v>
      </c>
      <c r="L17" s="30">
        <v>0</v>
      </c>
      <c r="M17" s="30">
        <v>0</v>
      </c>
      <c r="N17" s="30">
        <v>0</v>
      </c>
      <c r="O17" s="30">
        <v>14.285714285714286</v>
      </c>
      <c r="P17" s="30">
        <v>0</v>
      </c>
      <c r="Q17" s="30">
        <v>0</v>
      </c>
      <c r="R17" s="30">
        <v>0</v>
      </c>
      <c r="S17" s="30">
        <v>0</v>
      </c>
    </row>
    <row r="18" spans="1:19" s="44" customFormat="1" ht="12.75" customHeight="1">
      <c r="A18" s="11"/>
      <c r="B18" s="7" t="s">
        <v>42</v>
      </c>
      <c r="C18" s="33"/>
      <c r="D18" s="34">
        <v>0</v>
      </c>
      <c r="E18" s="34">
        <v>0</v>
      </c>
      <c r="F18" s="34">
        <v>0</v>
      </c>
      <c r="G18" s="34">
        <v>10</v>
      </c>
      <c r="H18" s="34">
        <v>20</v>
      </c>
      <c r="I18" s="34">
        <v>0</v>
      </c>
      <c r="J18" s="35">
        <v>0</v>
      </c>
      <c r="K18" s="35">
        <v>0</v>
      </c>
      <c r="L18" s="35">
        <v>0</v>
      </c>
      <c r="M18" s="35">
        <v>0</v>
      </c>
      <c r="N18" s="35">
        <v>40</v>
      </c>
      <c r="O18" s="35">
        <v>42.857142857142854</v>
      </c>
      <c r="P18" s="35">
        <v>30</v>
      </c>
      <c r="Q18" s="35">
        <v>0</v>
      </c>
      <c r="R18" s="35">
        <v>100</v>
      </c>
      <c r="S18" s="35">
        <v>0</v>
      </c>
    </row>
    <row r="19" spans="1:19" s="44" customFormat="1" ht="12.75" customHeight="1">
      <c r="A19" s="11"/>
      <c r="B19" s="8" t="s">
        <v>4</v>
      </c>
      <c r="C19" s="11"/>
      <c r="D19" s="29">
        <v>0</v>
      </c>
      <c r="E19" s="29">
        <v>0</v>
      </c>
      <c r="F19" s="29">
        <v>0</v>
      </c>
      <c r="G19" s="29">
        <v>0</v>
      </c>
      <c r="H19" s="29">
        <v>0</v>
      </c>
      <c r="I19" s="29">
        <v>9.0909090909090917</v>
      </c>
      <c r="J19" s="30">
        <v>11.111111111111111</v>
      </c>
      <c r="K19" s="30">
        <v>0</v>
      </c>
      <c r="L19" s="30">
        <v>0</v>
      </c>
      <c r="M19" s="29">
        <v>0</v>
      </c>
      <c r="N19" s="29">
        <v>0</v>
      </c>
      <c r="O19" s="29">
        <v>0</v>
      </c>
      <c r="P19" s="29">
        <v>10</v>
      </c>
      <c r="Q19" s="29">
        <v>0</v>
      </c>
      <c r="R19" s="29">
        <v>0</v>
      </c>
      <c r="S19" s="29">
        <v>0</v>
      </c>
    </row>
    <row r="20" spans="1:19" s="44" customFormat="1" ht="12.75" customHeight="1">
      <c r="A20" s="11"/>
      <c r="B20" s="14" t="s">
        <v>43</v>
      </c>
      <c r="C20" s="11"/>
      <c r="D20" s="29">
        <v>0</v>
      </c>
      <c r="E20" s="29">
        <v>0</v>
      </c>
      <c r="F20" s="29">
        <v>0</v>
      </c>
      <c r="G20" s="29">
        <v>10</v>
      </c>
      <c r="H20" s="29">
        <v>20</v>
      </c>
      <c r="I20" s="29">
        <v>0</v>
      </c>
      <c r="J20" s="30">
        <v>11.111111111111111</v>
      </c>
      <c r="K20" s="30">
        <v>0</v>
      </c>
      <c r="L20" s="30">
        <v>0</v>
      </c>
      <c r="M20" s="29">
        <v>16.666666666666668</v>
      </c>
      <c r="N20" s="29">
        <v>20</v>
      </c>
      <c r="O20" s="29">
        <v>14.285714285714286</v>
      </c>
      <c r="P20" s="29">
        <v>20</v>
      </c>
      <c r="Q20" s="29">
        <v>0</v>
      </c>
      <c r="R20" s="29">
        <v>100</v>
      </c>
      <c r="S20" s="29">
        <v>100</v>
      </c>
    </row>
    <row r="21" spans="1:19" s="44" customFormat="1" ht="12.75" customHeight="1">
      <c r="A21" s="11"/>
      <c r="B21" s="15" t="s">
        <v>65</v>
      </c>
      <c r="C21" s="33"/>
      <c r="D21" s="34">
        <v>0</v>
      </c>
      <c r="E21" s="34">
        <v>0</v>
      </c>
      <c r="F21" s="34">
        <v>0</v>
      </c>
      <c r="G21" s="34">
        <v>10</v>
      </c>
      <c r="H21" s="34">
        <v>20</v>
      </c>
      <c r="I21" s="34">
        <v>9.0909090909090917</v>
      </c>
      <c r="J21" s="35">
        <v>11.111111111111111</v>
      </c>
      <c r="K21" s="35">
        <v>0</v>
      </c>
      <c r="L21" s="35">
        <v>0</v>
      </c>
      <c r="M21" s="34">
        <v>16.666666666666668</v>
      </c>
      <c r="N21" s="34">
        <v>20</v>
      </c>
      <c r="O21" s="34">
        <v>14.285714285714286</v>
      </c>
      <c r="P21" s="34">
        <v>20</v>
      </c>
      <c r="Q21" s="34">
        <v>0</v>
      </c>
      <c r="R21" s="34">
        <v>100</v>
      </c>
      <c r="S21" s="34">
        <v>100</v>
      </c>
    </row>
    <row r="22" spans="1:19" s="44" customFormat="1" ht="12.75" customHeight="1">
      <c r="A22" s="11"/>
      <c r="B22" s="16" t="s">
        <v>44</v>
      </c>
      <c r="C22" s="11"/>
      <c r="D22" s="29">
        <v>0</v>
      </c>
      <c r="E22" s="29">
        <v>0</v>
      </c>
      <c r="F22" s="29">
        <v>0</v>
      </c>
      <c r="G22" s="29">
        <v>10</v>
      </c>
      <c r="H22" s="29">
        <v>20</v>
      </c>
      <c r="I22" s="29">
        <v>0</v>
      </c>
      <c r="J22" s="30">
        <v>11.111111111111111</v>
      </c>
      <c r="K22" s="30">
        <v>0</v>
      </c>
      <c r="L22" s="30">
        <v>0</v>
      </c>
      <c r="M22" s="29">
        <v>16.666666666666668</v>
      </c>
      <c r="N22" s="29">
        <v>20</v>
      </c>
      <c r="O22" s="29">
        <v>14.285714285714286</v>
      </c>
      <c r="P22" s="29">
        <v>20</v>
      </c>
      <c r="Q22" s="29">
        <v>0</v>
      </c>
      <c r="R22" s="29">
        <v>100</v>
      </c>
      <c r="S22" s="29">
        <v>100</v>
      </c>
    </row>
    <row r="23" spans="1:19" s="44" customFormat="1" ht="12.75" customHeight="1">
      <c r="A23" s="11"/>
      <c r="B23" s="6" t="s">
        <v>150</v>
      </c>
      <c r="C23" s="11"/>
      <c r="D23" s="29">
        <v>0</v>
      </c>
      <c r="E23" s="29">
        <v>0</v>
      </c>
      <c r="F23" s="29">
        <v>0</v>
      </c>
      <c r="G23" s="29">
        <v>100</v>
      </c>
      <c r="H23" s="29">
        <v>100</v>
      </c>
      <c r="I23" s="29">
        <v>0</v>
      </c>
      <c r="J23" s="30">
        <v>0</v>
      </c>
      <c r="K23" s="30">
        <v>0</v>
      </c>
      <c r="L23" s="30">
        <v>0</v>
      </c>
      <c r="M23" s="29">
        <v>0</v>
      </c>
      <c r="N23" s="29">
        <v>100</v>
      </c>
      <c r="O23" s="29">
        <v>100</v>
      </c>
      <c r="P23" s="29">
        <v>50</v>
      </c>
      <c r="Q23" s="291"/>
      <c r="R23" s="291"/>
      <c r="S23" s="291"/>
    </row>
    <row r="24" spans="1:19" s="44" customFormat="1" ht="12.75" customHeight="1">
      <c r="A24" s="11"/>
      <c r="B24" s="7" t="s">
        <v>151</v>
      </c>
      <c r="C24" s="33"/>
      <c r="D24" s="34">
        <v>0</v>
      </c>
      <c r="E24" s="34">
        <v>0</v>
      </c>
      <c r="F24" s="34">
        <v>0</v>
      </c>
      <c r="G24" s="34">
        <v>0</v>
      </c>
      <c r="H24" s="34">
        <v>0</v>
      </c>
      <c r="I24" s="34">
        <v>0</v>
      </c>
      <c r="J24" s="35">
        <v>100</v>
      </c>
      <c r="K24" s="35">
        <v>0</v>
      </c>
      <c r="L24" s="35">
        <v>0</v>
      </c>
      <c r="M24" s="34">
        <v>100</v>
      </c>
      <c r="N24" s="34">
        <v>100</v>
      </c>
      <c r="O24" s="34">
        <v>0</v>
      </c>
      <c r="P24" s="34">
        <v>100</v>
      </c>
      <c r="Q24" s="292"/>
      <c r="R24" s="292"/>
      <c r="S24" s="292"/>
    </row>
    <row r="25" spans="1:19" s="44" customFormat="1" ht="12.75" customHeight="1">
      <c r="A25" s="11"/>
      <c r="B25" s="6" t="s">
        <v>47</v>
      </c>
      <c r="C25" s="11"/>
      <c r="D25" s="29">
        <v>0</v>
      </c>
      <c r="E25" s="29">
        <v>0</v>
      </c>
      <c r="F25" s="29">
        <v>0</v>
      </c>
      <c r="G25" s="29">
        <v>0</v>
      </c>
      <c r="H25" s="29">
        <v>0</v>
      </c>
      <c r="I25" s="29">
        <v>0</v>
      </c>
      <c r="J25" s="30">
        <v>0</v>
      </c>
      <c r="K25" s="30">
        <v>0</v>
      </c>
      <c r="L25" s="30">
        <v>0</v>
      </c>
      <c r="M25" s="29">
        <v>0</v>
      </c>
      <c r="N25" s="29">
        <v>0</v>
      </c>
      <c r="O25" s="62">
        <v>14.285714285714286</v>
      </c>
      <c r="P25" s="62">
        <v>10</v>
      </c>
      <c r="Q25" s="29">
        <v>0</v>
      </c>
      <c r="R25" s="29">
        <v>0</v>
      </c>
      <c r="S25" s="29">
        <v>0</v>
      </c>
    </row>
    <row r="26" spans="1:19" s="44" customFormat="1" ht="12.75" customHeight="1">
      <c r="A26" s="11"/>
      <c r="B26" s="60" t="s">
        <v>45</v>
      </c>
      <c r="C26" s="61"/>
      <c r="D26" s="62">
        <v>0</v>
      </c>
      <c r="E26" s="62">
        <v>0</v>
      </c>
      <c r="F26" s="62">
        <v>0</v>
      </c>
      <c r="G26" s="62">
        <v>10</v>
      </c>
      <c r="H26" s="62">
        <v>20</v>
      </c>
      <c r="I26" s="69">
        <v>9.0909090909090917</v>
      </c>
      <c r="J26" s="69">
        <v>11.111111111111111</v>
      </c>
      <c r="K26" s="69">
        <v>0</v>
      </c>
      <c r="L26" s="69">
        <v>0</v>
      </c>
      <c r="M26" s="62">
        <v>16.666666666666668</v>
      </c>
      <c r="N26" s="62">
        <v>20</v>
      </c>
      <c r="O26" s="34">
        <v>28.571428571428573</v>
      </c>
      <c r="P26" s="34">
        <v>30</v>
      </c>
      <c r="Q26" s="62">
        <v>0</v>
      </c>
      <c r="R26" s="62">
        <v>100</v>
      </c>
      <c r="S26" s="62">
        <v>100</v>
      </c>
    </row>
    <row r="27" spans="1:19" s="44" customFormat="1" ht="12.75" customHeight="1">
      <c r="A27" s="11"/>
      <c r="B27" s="15" t="s">
        <v>48</v>
      </c>
      <c r="C27" s="11"/>
      <c r="D27" s="29">
        <v>0</v>
      </c>
      <c r="E27" s="29">
        <v>0</v>
      </c>
      <c r="F27" s="29">
        <v>0</v>
      </c>
      <c r="G27" s="29">
        <v>0</v>
      </c>
      <c r="H27" s="29">
        <v>0</v>
      </c>
      <c r="I27" s="29">
        <v>0</v>
      </c>
      <c r="J27" s="38">
        <v>11.111111111111111</v>
      </c>
      <c r="K27" s="30">
        <v>0</v>
      </c>
      <c r="L27" s="30">
        <v>0</v>
      </c>
      <c r="M27" s="29">
        <v>0</v>
      </c>
      <c r="N27" s="29">
        <v>0</v>
      </c>
      <c r="O27" s="29">
        <v>0</v>
      </c>
      <c r="P27" s="29">
        <v>0</v>
      </c>
      <c r="Q27" s="29">
        <v>0</v>
      </c>
      <c r="R27" s="29">
        <v>0</v>
      </c>
      <c r="S27" s="29">
        <v>0</v>
      </c>
    </row>
    <row r="28" spans="1:19" s="44" customFormat="1" ht="12.75" customHeight="1">
      <c r="A28" s="11"/>
      <c r="B28" s="17" t="s">
        <v>46</v>
      </c>
      <c r="C28" s="33"/>
      <c r="D28" s="34">
        <v>0</v>
      </c>
      <c r="E28" s="34">
        <v>0</v>
      </c>
      <c r="F28" s="34">
        <v>18.181818181818183</v>
      </c>
      <c r="G28" s="34">
        <v>0</v>
      </c>
      <c r="H28" s="34">
        <v>0</v>
      </c>
      <c r="I28" s="34">
        <v>0</v>
      </c>
      <c r="J28" s="35">
        <v>0</v>
      </c>
      <c r="K28" s="35">
        <v>0</v>
      </c>
      <c r="L28" s="35">
        <v>0</v>
      </c>
      <c r="M28" s="34">
        <v>16.666666666666668</v>
      </c>
      <c r="N28" s="34">
        <v>20</v>
      </c>
      <c r="O28" s="34">
        <v>14.285714285714286</v>
      </c>
      <c r="P28" s="34">
        <v>10</v>
      </c>
      <c r="Q28" s="34">
        <v>0</v>
      </c>
      <c r="R28" s="34">
        <v>0</v>
      </c>
      <c r="S28" s="34">
        <v>0</v>
      </c>
    </row>
    <row r="29" spans="1:19" s="44" customFormat="1" ht="12.75" customHeight="1">
      <c r="A29" s="11"/>
      <c r="B29" s="6" t="s">
        <v>145</v>
      </c>
      <c r="C29" s="11"/>
      <c r="D29" s="29">
        <v>0</v>
      </c>
      <c r="E29" s="29">
        <v>50</v>
      </c>
      <c r="F29" s="29">
        <v>20</v>
      </c>
      <c r="G29" s="29"/>
      <c r="H29" s="29">
        <v>0</v>
      </c>
      <c r="I29" s="29">
        <v>0</v>
      </c>
      <c r="J29" s="30">
        <v>0</v>
      </c>
      <c r="K29" s="30">
        <v>33.299999999999997</v>
      </c>
      <c r="L29" s="30">
        <v>0</v>
      </c>
      <c r="M29" s="30">
        <v>0</v>
      </c>
      <c r="N29" s="30">
        <v>0</v>
      </c>
      <c r="O29" s="30">
        <v>0</v>
      </c>
      <c r="P29" s="30">
        <v>0</v>
      </c>
      <c r="Q29" s="30">
        <v>0</v>
      </c>
      <c r="R29" s="30">
        <v>0</v>
      </c>
      <c r="S29" s="30">
        <v>0</v>
      </c>
    </row>
    <row r="30" spans="1:19" s="44" customFormat="1" ht="13.5">
      <c r="A30" s="11"/>
      <c r="B30" s="7" t="s">
        <v>146</v>
      </c>
      <c r="C30" s="33"/>
      <c r="D30" s="34">
        <v>0</v>
      </c>
      <c r="E30" s="34">
        <v>0</v>
      </c>
      <c r="F30" s="34">
        <v>0</v>
      </c>
      <c r="G30" s="34">
        <v>0</v>
      </c>
      <c r="H30" s="34">
        <v>0</v>
      </c>
      <c r="I30" s="34">
        <v>0</v>
      </c>
      <c r="J30" s="34">
        <v>0</v>
      </c>
      <c r="K30" s="34">
        <v>0</v>
      </c>
      <c r="L30" s="34">
        <v>0</v>
      </c>
      <c r="M30" s="34">
        <v>0</v>
      </c>
      <c r="N30" s="34">
        <v>0</v>
      </c>
      <c r="O30" s="34">
        <v>0</v>
      </c>
      <c r="P30" s="34">
        <v>0</v>
      </c>
      <c r="Q30" s="292"/>
      <c r="R30" s="292"/>
      <c r="S30" s="292"/>
    </row>
    <row r="31" spans="1:19" s="44" customFormat="1" ht="13.5">
      <c r="A31" s="11"/>
      <c r="B31" s="187" t="s">
        <v>144</v>
      </c>
      <c r="C31" s="260"/>
      <c r="D31" s="62">
        <v>0</v>
      </c>
      <c r="E31" s="62">
        <v>0</v>
      </c>
      <c r="F31" s="62">
        <v>0</v>
      </c>
      <c r="G31" s="130">
        <v>10</v>
      </c>
      <c r="H31" s="130">
        <v>20</v>
      </c>
      <c r="I31" s="130">
        <v>9.0909090909090917</v>
      </c>
      <c r="J31" s="131">
        <v>11.111111111111111</v>
      </c>
      <c r="K31" s="131">
        <v>11.111111111111111</v>
      </c>
      <c r="L31" s="131">
        <v>11.111111111111111</v>
      </c>
      <c r="M31" s="130">
        <v>33.333333333333336</v>
      </c>
      <c r="N31" s="130">
        <v>60</v>
      </c>
      <c r="O31" s="130">
        <v>28.571428571428573</v>
      </c>
      <c r="P31" s="130">
        <v>50</v>
      </c>
      <c r="Q31" s="130">
        <v>0</v>
      </c>
      <c r="R31" s="130">
        <v>100</v>
      </c>
      <c r="S31" s="130">
        <v>100</v>
      </c>
    </row>
    <row r="32" spans="1:19" s="44" customFormat="1" ht="15" customHeight="1">
      <c r="A32" s="43"/>
      <c r="B32" s="422" t="s">
        <v>259</v>
      </c>
      <c r="C32" s="423"/>
      <c r="D32" s="423"/>
      <c r="E32" s="423"/>
      <c r="F32" s="423"/>
      <c r="G32" s="423"/>
      <c r="H32" s="423"/>
      <c r="I32" s="423"/>
      <c r="J32" s="423"/>
      <c r="K32" s="423"/>
      <c r="L32" s="423"/>
      <c r="M32" s="423"/>
      <c r="N32" s="423"/>
      <c r="O32" s="423"/>
      <c r="P32" s="423"/>
      <c r="Q32" s="423"/>
      <c r="R32" s="423"/>
      <c r="S32" s="423"/>
    </row>
    <row r="33" spans="1:19" s="44" customFormat="1" ht="15" customHeight="1">
      <c r="A33" s="43"/>
      <c r="B33" s="424"/>
      <c r="C33" s="424"/>
      <c r="D33" s="424"/>
      <c r="E33" s="424"/>
      <c r="F33" s="424"/>
      <c r="G33" s="424"/>
      <c r="H33" s="424"/>
      <c r="I33" s="424"/>
      <c r="J33" s="424"/>
      <c r="K33" s="424"/>
      <c r="L33" s="424"/>
      <c r="M33" s="424"/>
      <c r="N33" s="424"/>
      <c r="O33" s="424"/>
      <c r="P33" s="424"/>
      <c r="Q33" s="424"/>
      <c r="R33" s="424"/>
      <c r="S33" s="424"/>
    </row>
    <row r="34" spans="1:19" s="44" customFormat="1" ht="15" customHeight="1">
      <c r="A34" s="43"/>
      <c r="B34" s="424"/>
      <c r="C34" s="424"/>
      <c r="D34" s="424"/>
      <c r="E34" s="424"/>
      <c r="F34" s="424"/>
      <c r="G34" s="424"/>
      <c r="H34" s="424"/>
      <c r="I34" s="424"/>
      <c r="J34" s="424"/>
      <c r="K34" s="424"/>
      <c r="L34" s="424"/>
      <c r="M34" s="424"/>
      <c r="N34" s="424"/>
      <c r="O34" s="424"/>
      <c r="P34" s="424"/>
      <c r="Q34" s="424"/>
      <c r="R34" s="424"/>
      <c r="S34" s="424"/>
    </row>
    <row r="35" spans="1:19" ht="15" customHeight="1"/>
    <row r="39" spans="1:19" ht="15" customHeight="1"/>
    <row r="40" spans="1:19" s="44" customFormat="1"/>
    <row r="41" spans="1:19" s="44" customFormat="1"/>
    <row r="42" spans="1:19" s="44" customFormat="1"/>
    <row r="43" spans="1:19" s="44" customFormat="1"/>
    <row r="44" spans="1:19" s="44" customFormat="1"/>
    <row r="45" spans="1:19" s="44" customFormat="1"/>
    <row r="46" spans="1:19" s="44" customFormat="1" ht="15" customHeight="1"/>
    <row r="47" spans="1:19" s="44" customFormat="1" ht="15" customHeight="1"/>
    <row r="48" spans="1:19" s="44" customFormat="1"/>
    <row r="49" s="44" customFormat="1"/>
    <row r="50" s="44" customFormat="1"/>
    <row r="51" s="44" customFormat="1"/>
    <row r="52" s="44" customFormat="1"/>
    <row r="53" s="44" customFormat="1"/>
    <row r="54" s="44" customFormat="1"/>
    <row r="55" s="44" customFormat="1"/>
    <row r="56" s="44" customFormat="1"/>
    <row r="57" s="44" customFormat="1"/>
    <row r="58" s="44" customFormat="1"/>
    <row r="59" s="44" customFormat="1"/>
    <row r="60" s="44" customFormat="1"/>
    <row r="61" s="44" customFormat="1"/>
    <row r="62" s="44" customFormat="1"/>
    <row r="63" s="44" customFormat="1"/>
    <row r="64" s="44" customFormat="1"/>
    <row r="65" s="44" customFormat="1"/>
    <row r="66" s="44" customFormat="1"/>
    <row r="67" s="44" customFormat="1"/>
    <row r="68" s="44" customFormat="1"/>
    <row r="69" s="44" customFormat="1"/>
    <row r="70" s="44" customFormat="1"/>
    <row r="71" s="44" customFormat="1"/>
    <row r="72" s="44" customFormat="1"/>
    <row r="73" s="44" customFormat="1"/>
    <row r="74" s="44" customFormat="1"/>
    <row r="75" s="44" customFormat="1"/>
    <row r="76" s="44" customFormat="1"/>
    <row r="77" s="44" customFormat="1"/>
    <row r="78" s="44" customFormat="1"/>
    <row r="79" s="44" customFormat="1"/>
    <row r="80" s="44" customFormat="1"/>
    <row r="81" s="44" customFormat="1"/>
    <row r="82" s="44" customFormat="1"/>
    <row r="83" s="44" customFormat="1"/>
    <row r="84" s="44" customFormat="1"/>
    <row r="85" s="44" customFormat="1"/>
    <row r="86" s="44" customFormat="1"/>
    <row r="87" s="44" customFormat="1"/>
    <row r="88" s="44" customFormat="1"/>
    <row r="89" s="44" customFormat="1"/>
    <row r="90" s="44" customFormat="1"/>
    <row r="91" s="44" customFormat="1"/>
    <row r="92" s="44" customFormat="1"/>
    <row r="93" s="44" customFormat="1"/>
    <row r="94" s="44" customFormat="1"/>
    <row r="95" s="44" customFormat="1"/>
    <row r="96" s="44" customFormat="1"/>
    <row r="97" s="44" customFormat="1"/>
    <row r="98" s="44" customFormat="1"/>
    <row r="99" s="44" customFormat="1"/>
    <row r="100" s="44" customFormat="1"/>
    <row r="101" s="44" customFormat="1"/>
    <row r="102" s="44" customFormat="1"/>
    <row r="103" s="44" customFormat="1"/>
    <row r="104" s="44" customFormat="1"/>
    <row r="105" s="44" customFormat="1"/>
  </sheetData>
  <mergeCells count="5">
    <mergeCell ref="C4:D4"/>
    <mergeCell ref="B2:S3"/>
    <mergeCell ref="D5:H5"/>
    <mergeCell ref="J5:N5"/>
    <mergeCell ref="B32:S34"/>
  </mergeCells>
  <phoneticPr fontId="2" type="noConversion"/>
  <hyperlinks>
    <hyperlink ref="B4" location="ÍNDICE!A1" display="Índice"/>
    <hyperlink ref="C4" location="'ÍNDICE ISQ'!A1" display="Índice Ictus Isquémico"/>
    <hyperlink ref="C4:D4" location="'ÍNDICE SCACEST'!A1" display="Índice SCAEST"/>
  </hyperlinks>
  <pageMargins left="0.75" right="0.75" top="1" bottom="1" header="0" footer="0"/>
  <pageSetup paperSize="9" orientation="landscape" horizontalDpi="200" verticalDpi="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C2:V46"/>
  <sheetViews>
    <sheetView topLeftCell="A22" workbookViewId="0">
      <selection activeCell="L59" sqref="L59"/>
    </sheetView>
  </sheetViews>
  <sheetFormatPr baseColWidth="10" defaultRowHeight="12.75"/>
  <cols>
    <col min="1" max="1" width="6.5703125" customWidth="1"/>
    <col min="2" max="2" width="6.85546875" customWidth="1"/>
  </cols>
  <sheetData>
    <row r="2" spans="3:22" ht="21.95" customHeight="1">
      <c r="C2" s="468" t="s">
        <v>238</v>
      </c>
      <c r="D2" s="469"/>
      <c r="E2" s="288" t="s">
        <v>214</v>
      </c>
      <c r="F2" s="468" t="s">
        <v>238</v>
      </c>
      <c r="G2" s="469"/>
      <c r="H2" s="288" t="s">
        <v>214</v>
      </c>
      <c r="I2" s="468" t="s">
        <v>238</v>
      </c>
      <c r="J2" s="469"/>
      <c r="K2" s="288" t="s">
        <v>214</v>
      </c>
      <c r="M2" s="278" t="s">
        <v>215</v>
      </c>
      <c r="N2" s="278" t="s">
        <v>216</v>
      </c>
      <c r="O2" s="279"/>
      <c r="P2" t="str">
        <f>+M2&amp;", "&amp;N2</f>
        <v>Area I, Murcia Oeste</v>
      </c>
      <c r="S2" s="280" t="s">
        <v>227</v>
      </c>
      <c r="T2" t="str">
        <f>+MID(S2,6,50)</f>
        <v>I, Murcia Oeste</v>
      </c>
    </row>
    <row r="3" spans="3:22" ht="21.95" customHeight="1">
      <c r="C3" s="470" t="s">
        <v>239</v>
      </c>
      <c r="D3" s="470"/>
      <c r="E3" s="283">
        <v>257672</v>
      </c>
      <c r="F3" s="470" t="s">
        <v>240</v>
      </c>
      <c r="G3" s="470"/>
      <c r="H3" s="283">
        <v>74152</v>
      </c>
      <c r="I3" s="470" t="s">
        <v>241</v>
      </c>
      <c r="J3" s="470"/>
      <c r="K3" s="283">
        <v>200175</v>
      </c>
      <c r="M3" s="278" t="s">
        <v>220</v>
      </c>
      <c r="N3" s="278" t="s">
        <v>80</v>
      </c>
      <c r="O3" s="279"/>
      <c r="P3" t="str">
        <f t="shared" ref="P3:P10" si="0">+M3&amp;", "&amp;N3</f>
        <v>Area II, Cartagena</v>
      </c>
      <c r="S3" s="281" t="s">
        <v>228</v>
      </c>
      <c r="T3" t="str">
        <f t="shared" ref="T3:T10" si="1">+MID(S3,6,50)</f>
        <v>II, Cartagena</v>
      </c>
    </row>
    <row r="4" spans="3:22" ht="21.95" customHeight="1">
      <c r="C4" s="470" t="s">
        <v>242</v>
      </c>
      <c r="D4" s="470"/>
      <c r="E4" s="283">
        <v>287980</v>
      </c>
      <c r="F4" s="470" t="s">
        <v>243</v>
      </c>
      <c r="G4" s="470"/>
      <c r="H4" s="283">
        <v>60739</v>
      </c>
      <c r="I4" s="470" t="s">
        <v>244</v>
      </c>
      <c r="J4" s="470"/>
      <c r="K4" s="283">
        <v>103003</v>
      </c>
      <c r="M4" s="278" t="s">
        <v>224</v>
      </c>
      <c r="N4" s="278" t="s">
        <v>83</v>
      </c>
      <c r="O4" s="279"/>
      <c r="P4" t="str">
        <f t="shared" si="0"/>
        <v>Area III, Lorca</v>
      </c>
      <c r="S4" s="280" t="s">
        <v>229</v>
      </c>
      <c r="T4" t="str">
        <f t="shared" si="1"/>
        <v>III, Lorca</v>
      </c>
    </row>
    <row r="5" spans="3:22" ht="21.95" customHeight="1">
      <c r="C5" s="470" t="s">
        <v>245</v>
      </c>
      <c r="D5" s="470"/>
      <c r="E5" s="283">
        <v>173203</v>
      </c>
      <c r="F5" s="470" t="s">
        <v>246</v>
      </c>
      <c r="G5" s="470"/>
      <c r="H5" s="283">
        <v>258245</v>
      </c>
      <c r="I5" s="470" t="s">
        <v>247</v>
      </c>
      <c r="J5" s="470"/>
      <c r="K5" s="283">
        <v>54900</v>
      </c>
      <c r="M5" s="278" t="s">
        <v>217</v>
      </c>
      <c r="N5" s="278" t="s">
        <v>82</v>
      </c>
      <c r="O5" s="279"/>
      <c r="P5" t="str">
        <f t="shared" si="0"/>
        <v>Area IV, Noroeste</v>
      </c>
      <c r="S5" s="280" t="s">
        <v>230</v>
      </c>
      <c r="T5" t="str">
        <f t="shared" si="1"/>
        <v>IV, Noroeste</v>
      </c>
    </row>
    <row r="6" spans="3:22" ht="21.95" customHeight="1">
      <c r="C6" s="284" t="s">
        <v>248</v>
      </c>
      <c r="D6" s="285"/>
      <c r="E6" s="286"/>
      <c r="F6" s="285"/>
      <c r="G6" s="285"/>
      <c r="H6" s="286"/>
      <c r="I6" s="285"/>
      <c r="J6" s="285"/>
      <c r="K6" s="286"/>
      <c r="M6" s="278" t="s">
        <v>221</v>
      </c>
      <c r="N6" s="278" t="s">
        <v>84</v>
      </c>
      <c r="O6" s="279"/>
      <c r="P6" t="str">
        <f t="shared" si="0"/>
        <v>Area V, Altiplano</v>
      </c>
      <c r="S6" s="280" t="s">
        <v>231</v>
      </c>
      <c r="T6" t="str">
        <f t="shared" si="1"/>
        <v>V, Altiplano</v>
      </c>
    </row>
    <row r="7" spans="3:22" ht="18">
      <c r="M7" s="278" t="s">
        <v>225</v>
      </c>
      <c r="N7" s="278" t="s">
        <v>85</v>
      </c>
      <c r="O7" s="279"/>
      <c r="P7" t="str">
        <f t="shared" si="0"/>
        <v>Area VI, Vega Media del Segura</v>
      </c>
      <c r="S7" s="280" t="s">
        <v>232</v>
      </c>
      <c r="T7" t="str">
        <f t="shared" si="1"/>
        <v>VI, Vega Media del Segura</v>
      </c>
    </row>
    <row r="8" spans="3:22" s="274" customFormat="1" ht="24.95" customHeight="1">
      <c r="C8" s="275"/>
      <c r="D8" s="275"/>
      <c r="E8" s="276" t="s">
        <v>214</v>
      </c>
      <c r="F8" s="275"/>
      <c r="G8" s="275"/>
      <c r="H8" s="276" t="s">
        <v>214</v>
      </c>
      <c r="I8" s="275"/>
      <c r="J8" s="275"/>
      <c r="K8" s="276" t="s">
        <v>214</v>
      </c>
      <c r="M8" s="278" t="s">
        <v>218</v>
      </c>
      <c r="N8" s="278" t="s">
        <v>219</v>
      </c>
      <c r="O8" s="279"/>
      <c r="P8" t="str">
        <f t="shared" si="0"/>
        <v>Area VII, Murcia Este</v>
      </c>
      <c r="Q8"/>
      <c r="R8"/>
      <c r="S8" s="280" t="s">
        <v>233</v>
      </c>
      <c r="T8" t="str">
        <f t="shared" si="1"/>
        <v>VII, Murcia Este</v>
      </c>
      <c r="U8"/>
      <c r="V8"/>
    </row>
    <row r="9" spans="3:22" s="274" customFormat="1" ht="24.95" customHeight="1">
      <c r="C9" s="275" t="s">
        <v>215</v>
      </c>
      <c r="D9" s="275" t="s">
        <v>216</v>
      </c>
      <c r="E9" s="277">
        <v>256725</v>
      </c>
      <c r="F9" s="275" t="s">
        <v>217</v>
      </c>
      <c r="G9" s="275" t="s">
        <v>82</v>
      </c>
      <c r="H9" s="277">
        <v>73366</v>
      </c>
      <c r="I9" s="275" t="s">
        <v>218</v>
      </c>
      <c r="J9" s="275" t="s">
        <v>219</v>
      </c>
      <c r="K9" s="277">
        <v>197401</v>
      </c>
      <c r="M9" s="278" t="s">
        <v>222</v>
      </c>
      <c r="N9" s="278" t="s">
        <v>223</v>
      </c>
      <c r="O9" s="279"/>
      <c r="P9" t="str">
        <f t="shared" si="0"/>
        <v>Area VIII, Mar Menor</v>
      </c>
      <c r="Q9"/>
      <c r="R9"/>
      <c r="S9" s="280" t="s">
        <v>234</v>
      </c>
      <c r="T9" t="str">
        <f t="shared" si="1"/>
        <v>VIII, Mar Menor</v>
      </c>
      <c r="U9"/>
      <c r="V9"/>
    </row>
    <row r="10" spans="3:22" s="274" customFormat="1" ht="24.95" customHeight="1">
      <c r="C10" s="275" t="s">
        <v>220</v>
      </c>
      <c r="D10" s="275" t="s">
        <v>80</v>
      </c>
      <c r="E10" s="277">
        <v>292134</v>
      </c>
      <c r="F10" s="275" t="s">
        <v>221</v>
      </c>
      <c r="G10" s="275" t="s">
        <v>84</v>
      </c>
      <c r="H10" s="277">
        <v>60103</v>
      </c>
      <c r="I10" s="275" t="s">
        <v>222</v>
      </c>
      <c r="J10" s="275" t="s">
        <v>223</v>
      </c>
      <c r="K10" s="277">
        <v>104141</v>
      </c>
      <c r="M10" s="278" t="s">
        <v>226</v>
      </c>
      <c r="N10" s="278" t="s">
        <v>87</v>
      </c>
      <c r="O10" s="279"/>
      <c r="P10" t="str">
        <f t="shared" si="0"/>
        <v>Area IX, Vega Alta del Segura</v>
      </c>
      <c r="Q10"/>
      <c r="R10"/>
      <c r="S10" s="280" t="s">
        <v>235</v>
      </c>
      <c r="T10" t="str">
        <f t="shared" si="1"/>
        <v>IX, Vega Alta del Segura</v>
      </c>
      <c r="U10"/>
      <c r="V10"/>
    </row>
    <row r="11" spans="3:22" s="274" customFormat="1" ht="24.95" customHeight="1">
      <c r="C11" s="275" t="s">
        <v>224</v>
      </c>
      <c r="D11" s="275" t="s">
        <v>83</v>
      </c>
      <c r="E11" s="277">
        <v>173664</v>
      </c>
      <c r="F11" s="275" t="s">
        <v>225</v>
      </c>
      <c r="G11" s="275" t="s">
        <v>85</v>
      </c>
      <c r="H11" s="277">
        <v>259658</v>
      </c>
      <c r="I11" s="275" t="s">
        <v>226</v>
      </c>
      <c r="J11" s="275" t="s">
        <v>87</v>
      </c>
      <c r="K11" s="277">
        <v>54857</v>
      </c>
    </row>
    <row r="12" spans="3:22">
      <c r="C12" s="287" t="s">
        <v>250</v>
      </c>
    </row>
    <row r="14" spans="3:22" ht="18.75">
      <c r="C14" s="468" t="s">
        <v>238</v>
      </c>
      <c r="D14" s="469"/>
      <c r="E14" s="282" t="str">
        <f>+E8</f>
        <v>Población</v>
      </c>
      <c r="F14" s="468" t="s">
        <v>238</v>
      </c>
      <c r="G14" s="469"/>
      <c r="H14" s="282" t="str">
        <f>+H8</f>
        <v>Población</v>
      </c>
      <c r="I14" s="468" t="s">
        <v>238</v>
      </c>
      <c r="J14" s="469"/>
      <c r="K14" s="282" t="str">
        <f>+K8</f>
        <v>Población</v>
      </c>
    </row>
    <row r="15" spans="3:22" ht="18.75">
      <c r="C15" s="470" t="s">
        <v>239</v>
      </c>
      <c r="D15" s="470"/>
      <c r="E15" s="283">
        <v>257856</v>
      </c>
      <c r="F15" s="470" t="s">
        <v>240</v>
      </c>
      <c r="G15" s="470"/>
      <c r="H15" s="283">
        <v>73042</v>
      </c>
      <c r="I15" s="470" t="s">
        <v>241</v>
      </c>
      <c r="J15" s="470"/>
      <c r="K15" s="283">
        <v>197703</v>
      </c>
    </row>
    <row r="16" spans="3:22" ht="18.75">
      <c r="C16" s="470" t="s">
        <v>242</v>
      </c>
      <c r="D16" s="470"/>
      <c r="E16" s="283">
        <v>287352</v>
      </c>
      <c r="F16" s="470" t="s">
        <v>243</v>
      </c>
      <c r="G16" s="470"/>
      <c r="H16" s="283">
        <v>59606</v>
      </c>
      <c r="I16" s="470" t="s">
        <v>244</v>
      </c>
      <c r="J16" s="470"/>
      <c r="K16" s="283">
        <v>103572</v>
      </c>
    </row>
    <row r="17" spans="3:15" ht="18.75">
      <c r="C17" s="470" t="s">
        <v>245</v>
      </c>
      <c r="D17" s="470"/>
      <c r="E17" s="283">
        <v>172656</v>
      </c>
      <c r="F17" s="470" t="s">
        <v>246</v>
      </c>
      <c r="G17" s="470"/>
      <c r="H17" s="283">
        <v>260404</v>
      </c>
      <c r="I17" s="470" t="s">
        <v>247</v>
      </c>
      <c r="J17" s="470"/>
      <c r="K17" s="283">
        <v>54627</v>
      </c>
    </row>
    <row r="18" spans="3:15" ht="15.75">
      <c r="C18" s="284" t="s">
        <v>249</v>
      </c>
      <c r="D18" s="285"/>
      <c r="E18" s="286"/>
      <c r="F18" s="285"/>
      <c r="G18" s="285"/>
      <c r="H18" s="286"/>
      <c r="I18" s="285"/>
      <c r="J18" s="285"/>
      <c r="K18" s="286"/>
    </row>
    <row r="20" spans="3:15">
      <c r="C20" t="s">
        <v>236</v>
      </c>
    </row>
    <row r="21" spans="3:15">
      <c r="D21" t="s">
        <v>227</v>
      </c>
      <c r="E21" t="s">
        <v>228</v>
      </c>
      <c r="F21" t="s">
        <v>229</v>
      </c>
      <c r="G21" t="s">
        <v>230</v>
      </c>
      <c r="H21" t="s">
        <v>231</v>
      </c>
      <c r="I21" t="s">
        <v>232</v>
      </c>
      <c r="J21" t="s">
        <v>233</v>
      </c>
      <c r="K21" t="s">
        <v>234</v>
      </c>
      <c r="L21" t="s">
        <v>235</v>
      </c>
      <c r="M21" t="s">
        <v>237</v>
      </c>
    </row>
    <row r="22" spans="3:15">
      <c r="C22">
        <v>2008</v>
      </c>
      <c r="D22" s="208">
        <v>247782</v>
      </c>
      <c r="E22" s="208">
        <v>279416</v>
      </c>
      <c r="F22" s="208">
        <v>168668</v>
      </c>
      <c r="G22" s="208">
        <v>73795</v>
      </c>
      <c r="H22" s="208">
        <v>60217</v>
      </c>
      <c r="I22" s="208">
        <v>249952</v>
      </c>
      <c r="J22" s="208">
        <v>195132</v>
      </c>
      <c r="K22" s="208">
        <v>96790</v>
      </c>
      <c r="L22" s="208">
        <v>54357</v>
      </c>
      <c r="M22" s="208">
        <v>1426109</v>
      </c>
      <c r="N22" s="208"/>
      <c r="O22" s="80"/>
    </row>
    <row r="23" spans="3:15">
      <c r="C23">
        <v>2009</v>
      </c>
      <c r="D23" s="208">
        <v>251631</v>
      </c>
      <c r="E23" s="208">
        <v>282602</v>
      </c>
      <c r="F23" s="208">
        <v>170663</v>
      </c>
      <c r="G23" s="208">
        <v>74357</v>
      </c>
      <c r="H23" s="208">
        <v>60710</v>
      </c>
      <c r="I23" s="208">
        <v>253846</v>
      </c>
      <c r="J23" s="208">
        <v>198638</v>
      </c>
      <c r="K23" s="208">
        <v>99512</v>
      </c>
      <c r="L23" s="208">
        <v>54561</v>
      </c>
      <c r="M23" s="208">
        <v>1446520</v>
      </c>
      <c r="N23" s="208"/>
      <c r="O23" s="81"/>
    </row>
    <row r="24" spans="3:15">
      <c r="C24">
        <v>2010</v>
      </c>
      <c r="D24" s="208">
        <v>255078</v>
      </c>
      <c r="E24" s="208">
        <v>286025</v>
      </c>
      <c r="F24" s="208">
        <v>172100</v>
      </c>
      <c r="G24" s="208">
        <v>74467</v>
      </c>
      <c r="H24" s="208">
        <v>60960</v>
      </c>
      <c r="I24" s="208">
        <v>256805</v>
      </c>
      <c r="J24" s="208">
        <v>200379</v>
      </c>
      <c r="K24" s="208">
        <v>101350</v>
      </c>
      <c r="L24" s="208">
        <v>54815</v>
      </c>
      <c r="M24" s="208">
        <v>1461979</v>
      </c>
      <c r="N24" s="208"/>
      <c r="O24" s="81"/>
    </row>
    <row r="25" spans="3:15">
      <c r="C25">
        <v>2011</v>
      </c>
      <c r="D25" s="208">
        <v>257672</v>
      </c>
      <c r="E25" s="208">
        <v>287980</v>
      </c>
      <c r="F25" s="208">
        <v>173203</v>
      </c>
      <c r="G25" s="208">
        <v>74152</v>
      </c>
      <c r="H25" s="208">
        <v>60739</v>
      </c>
      <c r="I25" s="208">
        <v>258245</v>
      </c>
      <c r="J25" s="208">
        <v>200175</v>
      </c>
      <c r="K25" s="208">
        <v>103003</v>
      </c>
      <c r="L25" s="208">
        <v>54900</v>
      </c>
      <c r="M25" s="208">
        <v>1470069</v>
      </c>
      <c r="N25" s="208"/>
      <c r="O25" s="81"/>
    </row>
    <row r="26" spans="3:15">
      <c r="C26">
        <v>2012</v>
      </c>
      <c r="D26" s="208">
        <v>257865</v>
      </c>
      <c r="E26" s="208">
        <v>290108</v>
      </c>
      <c r="F26" s="208">
        <v>174009</v>
      </c>
      <c r="G26" s="208">
        <v>73935</v>
      </c>
      <c r="H26" s="208">
        <v>60312</v>
      </c>
      <c r="I26" s="208">
        <v>259785</v>
      </c>
      <c r="J26" s="208">
        <v>199254</v>
      </c>
      <c r="K26" s="208">
        <v>104227</v>
      </c>
      <c r="L26" s="208">
        <v>54954</v>
      </c>
      <c r="M26" s="208">
        <v>1474449</v>
      </c>
      <c r="N26" s="289"/>
      <c r="O26" s="81"/>
    </row>
    <row r="27" spans="3:15">
      <c r="C27">
        <v>2013</v>
      </c>
      <c r="D27" s="208">
        <v>256725</v>
      </c>
      <c r="E27" s="208">
        <v>292134</v>
      </c>
      <c r="F27" s="208">
        <v>173664</v>
      </c>
      <c r="G27" s="208">
        <v>73366</v>
      </c>
      <c r="H27" s="208">
        <v>60103</v>
      </c>
      <c r="I27" s="208">
        <v>259658</v>
      </c>
      <c r="J27" s="208">
        <v>197401</v>
      </c>
      <c r="K27" s="208">
        <v>104141</v>
      </c>
      <c r="L27" s="208">
        <v>54857</v>
      </c>
      <c r="M27" s="208">
        <v>1472049</v>
      </c>
      <c r="N27" s="67"/>
      <c r="O27" s="81"/>
    </row>
    <row r="28" spans="3:15" ht="12.75" customHeight="1">
      <c r="C28" s="208">
        <v>2014</v>
      </c>
      <c r="D28" s="208">
        <v>257856</v>
      </c>
      <c r="E28" s="208">
        <v>287352</v>
      </c>
      <c r="F28" s="208">
        <v>172656</v>
      </c>
      <c r="G28" s="208">
        <v>73042</v>
      </c>
      <c r="H28" s="208">
        <v>59606</v>
      </c>
      <c r="I28" s="208">
        <v>260404</v>
      </c>
      <c r="J28" s="208">
        <v>197703</v>
      </c>
      <c r="K28" s="208">
        <v>103572</v>
      </c>
      <c r="L28" s="208">
        <v>54627</v>
      </c>
      <c r="M28" s="208">
        <f>SUM(D28:L28)</f>
        <v>1466818</v>
      </c>
      <c r="N28" s="208"/>
      <c r="O28" s="81"/>
    </row>
    <row r="29" spans="3:15" ht="12.75" customHeight="1">
      <c r="C29" s="208">
        <v>2015</v>
      </c>
      <c r="D29" s="208">
        <v>258234</v>
      </c>
      <c r="E29" s="208">
        <v>286673</v>
      </c>
      <c r="F29" s="208">
        <v>173080</v>
      </c>
      <c r="G29" s="208">
        <v>72010</v>
      </c>
      <c r="H29" s="208">
        <v>59584</v>
      </c>
      <c r="I29" s="208">
        <v>261411</v>
      </c>
      <c r="J29" s="208">
        <v>197519</v>
      </c>
      <c r="K29" s="208">
        <v>103962</v>
      </c>
      <c r="L29" s="208">
        <v>54815</v>
      </c>
      <c r="M29" s="208">
        <v>1467288</v>
      </c>
      <c r="N29" s="208"/>
    </row>
    <row r="30" spans="3:15" ht="12.75" customHeight="1">
      <c r="C30" s="208">
        <v>2016</v>
      </c>
      <c r="D30" s="208">
        <v>258537</v>
      </c>
      <c r="E30" s="208">
        <v>283600</v>
      </c>
      <c r="F30" s="208">
        <v>173232</v>
      </c>
      <c r="G30" s="208">
        <v>71039</v>
      </c>
      <c r="H30" s="208">
        <v>59399</v>
      </c>
      <c r="I30" s="208">
        <v>262595</v>
      </c>
      <c r="J30" s="208">
        <v>197548</v>
      </c>
      <c r="K30" s="208">
        <v>104059</v>
      </c>
      <c r="L30" s="208">
        <v>54838</v>
      </c>
      <c r="M30" s="208">
        <v>1464847</v>
      </c>
      <c r="N30" s="208"/>
      <c r="O30" s="270"/>
    </row>
    <row r="31" spans="3:15" ht="12.75" customHeight="1">
      <c r="C31" s="208">
        <v>2017</v>
      </c>
      <c r="D31" s="208">
        <v>260269</v>
      </c>
      <c r="E31" s="208">
        <v>283297</v>
      </c>
      <c r="F31" s="208">
        <v>174416</v>
      </c>
      <c r="G31" s="208">
        <v>70634</v>
      </c>
      <c r="H31" s="208">
        <v>59764</v>
      </c>
      <c r="I31" s="208">
        <v>264262</v>
      </c>
      <c r="J31" s="208">
        <v>198069</v>
      </c>
      <c r="K31" s="208">
        <v>104965</v>
      </c>
      <c r="L31" s="208">
        <v>54597</v>
      </c>
      <c r="M31" s="208">
        <v>1470273</v>
      </c>
      <c r="N31" s="208"/>
      <c r="O31" s="270"/>
    </row>
    <row r="32" spans="3:15" ht="12.75" customHeight="1">
      <c r="C32" s="208">
        <v>2018</v>
      </c>
      <c r="D32" s="208">
        <v>262778</v>
      </c>
      <c r="E32" s="208">
        <v>283757</v>
      </c>
      <c r="F32" s="208">
        <v>175752</v>
      </c>
      <c r="G32" s="208">
        <v>70418</v>
      </c>
      <c r="H32" s="208">
        <v>59781</v>
      </c>
      <c r="I32" s="208">
        <v>265842</v>
      </c>
      <c r="J32" s="208">
        <v>199499</v>
      </c>
      <c r="K32" s="208">
        <v>106199</v>
      </c>
      <c r="L32" s="208">
        <v>54483</v>
      </c>
      <c r="M32" s="208">
        <v>1478509</v>
      </c>
      <c r="N32" s="208"/>
      <c r="O32" s="270"/>
    </row>
    <row r="33" spans="3:15" ht="12.75" customHeight="1">
      <c r="O33" s="270"/>
    </row>
    <row r="34" spans="3:15" ht="12.75" customHeight="1">
      <c r="O34" s="270"/>
    </row>
    <row r="36" spans="3:15">
      <c r="C36" t="s">
        <v>236</v>
      </c>
      <c r="E36">
        <v>2008</v>
      </c>
      <c r="F36">
        <v>2009</v>
      </c>
      <c r="G36">
        <v>2010</v>
      </c>
      <c r="H36">
        <v>2011</v>
      </c>
      <c r="I36">
        <v>2012</v>
      </c>
      <c r="J36">
        <v>2013</v>
      </c>
      <c r="K36">
        <v>2014</v>
      </c>
      <c r="L36">
        <v>2015</v>
      </c>
      <c r="M36">
        <v>2016</v>
      </c>
      <c r="N36">
        <v>2017</v>
      </c>
      <c r="O36">
        <v>2018</v>
      </c>
    </row>
    <row r="37" spans="3:15">
      <c r="D37" t="s">
        <v>227</v>
      </c>
      <c r="E37">
        <v>247782</v>
      </c>
      <c r="F37">
        <v>251631</v>
      </c>
      <c r="G37">
        <v>255078</v>
      </c>
      <c r="H37">
        <v>257672</v>
      </c>
      <c r="I37">
        <v>257865</v>
      </c>
      <c r="J37">
        <v>256725</v>
      </c>
      <c r="K37">
        <v>257856</v>
      </c>
      <c r="L37">
        <v>258234</v>
      </c>
      <c r="M37">
        <v>258537</v>
      </c>
      <c r="N37">
        <v>260269</v>
      </c>
      <c r="O37">
        <v>262778</v>
      </c>
    </row>
    <row r="38" spans="3:15">
      <c r="D38" t="s">
        <v>228</v>
      </c>
      <c r="E38">
        <v>279416</v>
      </c>
      <c r="F38">
        <v>282602</v>
      </c>
      <c r="G38">
        <v>286025</v>
      </c>
      <c r="H38">
        <v>287980</v>
      </c>
      <c r="I38">
        <v>290108</v>
      </c>
      <c r="J38">
        <v>292134</v>
      </c>
      <c r="K38">
        <v>287352</v>
      </c>
      <c r="L38">
        <v>286673</v>
      </c>
      <c r="M38">
        <v>283600</v>
      </c>
      <c r="N38">
        <v>283297</v>
      </c>
      <c r="O38">
        <v>283757</v>
      </c>
    </row>
    <row r="39" spans="3:15">
      <c r="D39" t="s">
        <v>229</v>
      </c>
      <c r="E39">
        <v>168668</v>
      </c>
      <c r="F39">
        <v>170663</v>
      </c>
      <c r="G39">
        <v>172100</v>
      </c>
      <c r="H39">
        <v>173203</v>
      </c>
      <c r="I39">
        <v>174009</v>
      </c>
      <c r="J39">
        <v>173664</v>
      </c>
      <c r="K39">
        <v>172656</v>
      </c>
      <c r="L39">
        <v>173080</v>
      </c>
      <c r="M39">
        <v>173232</v>
      </c>
      <c r="N39">
        <v>174416</v>
      </c>
      <c r="O39">
        <v>175752</v>
      </c>
    </row>
    <row r="40" spans="3:15">
      <c r="D40" t="s">
        <v>230</v>
      </c>
      <c r="E40">
        <v>73795</v>
      </c>
      <c r="F40">
        <v>74357</v>
      </c>
      <c r="G40">
        <v>74467</v>
      </c>
      <c r="H40">
        <v>74152</v>
      </c>
      <c r="I40">
        <v>73935</v>
      </c>
      <c r="J40">
        <v>73366</v>
      </c>
      <c r="K40">
        <v>73042</v>
      </c>
      <c r="L40">
        <v>72010</v>
      </c>
      <c r="M40">
        <v>71039</v>
      </c>
      <c r="N40">
        <v>70634</v>
      </c>
      <c r="O40">
        <v>70418</v>
      </c>
    </row>
    <row r="41" spans="3:15">
      <c r="D41" t="s">
        <v>231</v>
      </c>
      <c r="E41">
        <v>60217</v>
      </c>
      <c r="F41">
        <v>60710</v>
      </c>
      <c r="G41">
        <v>60960</v>
      </c>
      <c r="H41">
        <v>60739</v>
      </c>
      <c r="I41">
        <v>60312</v>
      </c>
      <c r="J41">
        <v>60103</v>
      </c>
      <c r="K41">
        <v>59606</v>
      </c>
      <c r="L41">
        <v>59584</v>
      </c>
      <c r="M41">
        <v>59399</v>
      </c>
      <c r="N41">
        <v>59764</v>
      </c>
      <c r="O41">
        <v>59781</v>
      </c>
    </row>
    <row r="42" spans="3:15">
      <c r="D42" t="s">
        <v>232</v>
      </c>
      <c r="E42">
        <v>249952</v>
      </c>
      <c r="F42">
        <v>253846</v>
      </c>
      <c r="G42">
        <v>256805</v>
      </c>
      <c r="H42">
        <v>258245</v>
      </c>
      <c r="I42">
        <v>259785</v>
      </c>
      <c r="J42">
        <v>259658</v>
      </c>
      <c r="K42">
        <v>260404</v>
      </c>
      <c r="L42">
        <v>261411</v>
      </c>
      <c r="M42">
        <v>262595</v>
      </c>
      <c r="N42">
        <v>264262</v>
      </c>
      <c r="O42">
        <v>265842</v>
      </c>
    </row>
    <row r="43" spans="3:15">
      <c r="D43" t="s">
        <v>233</v>
      </c>
      <c r="E43">
        <v>195132</v>
      </c>
      <c r="F43">
        <v>198638</v>
      </c>
      <c r="G43">
        <v>200379</v>
      </c>
      <c r="H43">
        <v>200175</v>
      </c>
      <c r="I43">
        <v>199254</v>
      </c>
      <c r="J43">
        <v>197401</v>
      </c>
      <c r="K43">
        <v>197703</v>
      </c>
      <c r="L43">
        <v>197519</v>
      </c>
      <c r="M43">
        <v>197548</v>
      </c>
      <c r="N43">
        <v>198069</v>
      </c>
      <c r="O43">
        <v>199499</v>
      </c>
    </row>
    <row r="44" spans="3:15">
      <c r="D44" t="s">
        <v>234</v>
      </c>
      <c r="E44">
        <v>96790</v>
      </c>
      <c r="F44">
        <v>99512</v>
      </c>
      <c r="G44">
        <v>101350</v>
      </c>
      <c r="H44">
        <v>103003</v>
      </c>
      <c r="I44">
        <v>104227</v>
      </c>
      <c r="J44">
        <v>104141</v>
      </c>
      <c r="K44">
        <v>103572</v>
      </c>
      <c r="L44">
        <v>103962</v>
      </c>
      <c r="M44">
        <v>104059</v>
      </c>
      <c r="N44">
        <v>104965</v>
      </c>
      <c r="O44">
        <v>106199</v>
      </c>
    </row>
    <row r="45" spans="3:15">
      <c r="D45" t="s">
        <v>235</v>
      </c>
      <c r="E45">
        <v>54357</v>
      </c>
      <c r="F45">
        <v>54561</v>
      </c>
      <c r="G45">
        <v>54815</v>
      </c>
      <c r="H45">
        <v>54900</v>
      </c>
      <c r="I45">
        <v>54954</v>
      </c>
      <c r="J45">
        <v>54857</v>
      </c>
      <c r="K45">
        <v>54627</v>
      </c>
      <c r="L45">
        <v>54815</v>
      </c>
      <c r="M45">
        <v>54838</v>
      </c>
      <c r="N45">
        <v>54597</v>
      </c>
      <c r="O45">
        <v>54483</v>
      </c>
    </row>
    <row r="46" spans="3:15">
      <c r="D46" t="s">
        <v>237</v>
      </c>
      <c r="E46">
        <v>1426109</v>
      </c>
      <c r="F46">
        <v>1446520</v>
      </c>
      <c r="G46">
        <v>1461979</v>
      </c>
      <c r="H46">
        <v>1470069</v>
      </c>
      <c r="I46">
        <v>1474449</v>
      </c>
      <c r="J46">
        <v>1472049</v>
      </c>
      <c r="K46">
        <v>1466818</v>
      </c>
      <c r="L46">
        <v>1467288</v>
      </c>
      <c r="M46">
        <v>1464847</v>
      </c>
      <c r="N46">
        <v>1470273</v>
      </c>
      <c r="O46">
        <v>1478509</v>
      </c>
    </row>
  </sheetData>
  <mergeCells count="24">
    <mergeCell ref="C16:D16"/>
    <mergeCell ref="F16:G16"/>
    <mergeCell ref="I16:J16"/>
    <mergeCell ref="C17:D17"/>
    <mergeCell ref="F17:G17"/>
    <mergeCell ref="I17:J17"/>
    <mergeCell ref="C14:D14"/>
    <mergeCell ref="F14:G14"/>
    <mergeCell ref="I14:J14"/>
    <mergeCell ref="C15:D15"/>
    <mergeCell ref="F15:G15"/>
    <mergeCell ref="I15:J15"/>
    <mergeCell ref="C4:D4"/>
    <mergeCell ref="F4:G4"/>
    <mergeCell ref="I4:J4"/>
    <mergeCell ref="C5:D5"/>
    <mergeCell ref="F5:G5"/>
    <mergeCell ref="I5:J5"/>
    <mergeCell ref="C2:D2"/>
    <mergeCell ref="F2:G2"/>
    <mergeCell ref="I2:J2"/>
    <mergeCell ref="C3:D3"/>
    <mergeCell ref="F3:G3"/>
    <mergeCell ref="I3:J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65"/>
  <sheetViews>
    <sheetView showGridLines="0" showRowColHeaders="0" showRuler="0" zoomScaleNormal="100" workbookViewId="0">
      <pane ySplit="6" topLeftCell="A49" activePane="bottomLeft" state="frozen"/>
      <selection pane="bottomLeft" activeCell="B4" sqref="B4"/>
    </sheetView>
  </sheetViews>
  <sheetFormatPr baseColWidth="10" defaultRowHeight="12.75"/>
  <cols>
    <col min="1" max="1" width="6.28515625" style="44" customWidth="1"/>
    <col min="2" max="2" width="21.28515625" style="44" customWidth="1"/>
    <col min="3" max="3" width="14.42578125" style="44" customWidth="1"/>
    <col min="4" max="19" width="7.85546875" style="44" customWidth="1"/>
    <col min="20" max="16384" width="11.42578125" style="44"/>
  </cols>
  <sheetData>
    <row r="1" spans="1:27">
      <c r="A1" s="43"/>
      <c r="B1" s="43"/>
      <c r="C1" s="43"/>
      <c r="D1" s="43"/>
      <c r="E1" s="43"/>
      <c r="F1" s="43"/>
      <c r="G1" s="43"/>
      <c r="H1" s="43"/>
      <c r="I1" s="43"/>
      <c r="J1" s="43"/>
      <c r="K1" s="43"/>
      <c r="L1" s="43"/>
      <c r="M1" s="43"/>
      <c r="N1" s="43"/>
      <c r="O1" s="263"/>
      <c r="P1" s="107"/>
      <c r="Q1" s="107"/>
      <c r="R1" s="107"/>
      <c r="S1" s="107"/>
    </row>
    <row r="2" spans="1:27" ht="12.75" customHeight="1">
      <c r="A2" s="43"/>
      <c r="B2" s="425" t="s">
        <v>190</v>
      </c>
      <c r="C2" s="425"/>
      <c r="D2" s="425"/>
      <c r="E2" s="425"/>
      <c r="F2" s="425"/>
      <c r="G2" s="425"/>
      <c r="H2" s="425"/>
      <c r="I2" s="425"/>
      <c r="J2" s="425"/>
      <c r="K2" s="425"/>
      <c r="L2" s="425"/>
      <c r="M2" s="425"/>
      <c r="N2" s="425"/>
      <c r="O2" s="425"/>
      <c r="P2" s="425"/>
      <c r="Q2" s="425"/>
      <c r="R2" s="425"/>
      <c r="S2" s="425"/>
    </row>
    <row r="3" spans="1:27" ht="17.25" customHeight="1">
      <c r="A3" s="43"/>
      <c r="B3" s="425"/>
      <c r="C3" s="425"/>
      <c r="D3" s="425"/>
      <c r="E3" s="425"/>
      <c r="F3" s="425"/>
      <c r="G3" s="425"/>
      <c r="H3" s="425"/>
      <c r="I3" s="425"/>
      <c r="J3" s="425"/>
      <c r="K3" s="425"/>
      <c r="L3" s="425"/>
      <c r="M3" s="425"/>
      <c r="N3" s="425"/>
      <c r="O3" s="425"/>
      <c r="P3" s="425"/>
      <c r="Q3" s="425"/>
      <c r="R3" s="425"/>
      <c r="S3" s="425"/>
    </row>
    <row r="4" spans="1:27" ht="14.25" customHeight="1">
      <c r="A4" s="10"/>
      <c r="B4" s="110" t="s">
        <v>33</v>
      </c>
      <c r="C4" s="426" t="s">
        <v>277</v>
      </c>
      <c r="D4" s="426"/>
      <c r="E4" s="153"/>
      <c r="F4" s="426" t="s">
        <v>279</v>
      </c>
      <c r="G4" s="426"/>
      <c r="H4" s="110"/>
      <c r="I4" s="153" t="s">
        <v>280</v>
      </c>
      <c r="J4" s="369"/>
      <c r="K4" s="369"/>
      <c r="L4" s="369"/>
      <c r="M4" s="370"/>
      <c r="N4" s="429" t="s">
        <v>281</v>
      </c>
      <c r="O4" s="429"/>
      <c r="P4" s="429"/>
      <c r="Q4" s="429"/>
      <c r="R4" s="429"/>
      <c r="S4" s="429"/>
      <c r="T4" s="110"/>
      <c r="U4" s="110"/>
      <c r="W4" s="77"/>
      <c r="X4" s="77"/>
      <c r="Y4" s="77"/>
      <c r="Z4" s="77"/>
      <c r="AA4" s="77"/>
    </row>
    <row r="5" spans="1:27" ht="14.25" customHeight="1">
      <c r="A5" s="43"/>
      <c r="B5" s="40"/>
      <c r="C5" s="20"/>
      <c r="D5" s="360"/>
      <c r="E5" s="360"/>
      <c r="F5" s="360"/>
      <c r="G5" s="360"/>
      <c r="H5" s="360"/>
      <c r="I5" s="360"/>
      <c r="J5" s="360"/>
      <c r="K5" s="360"/>
      <c r="L5" s="360"/>
      <c r="M5" s="360"/>
      <c r="N5" s="360"/>
    </row>
    <row r="6" spans="1:27" ht="12.75" customHeight="1">
      <c r="A6" s="43"/>
      <c r="B6" s="24"/>
      <c r="C6" s="25"/>
      <c r="D6" s="196" t="s">
        <v>54</v>
      </c>
      <c r="E6" s="196" t="s">
        <v>55</v>
      </c>
      <c r="F6" s="196" t="s">
        <v>56</v>
      </c>
      <c r="G6" s="196" t="s">
        <v>57</v>
      </c>
      <c r="H6" s="196" t="s">
        <v>58</v>
      </c>
      <c r="I6" s="196" t="s">
        <v>59</v>
      </c>
      <c r="J6" s="196" t="s">
        <v>60</v>
      </c>
      <c r="K6" s="196" t="s">
        <v>61</v>
      </c>
      <c r="L6" s="196" t="s">
        <v>62</v>
      </c>
      <c r="M6" s="196" t="s">
        <v>63</v>
      </c>
      <c r="N6" s="196" t="s">
        <v>64</v>
      </c>
      <c r="O6" s="196">
        <v>2013</v>
      </c>
      <c r="P6" s="196">
        <v>2014</v>
      </c>
      <c r="Q6" s="261" t="s">
        <v>257</v>
      </c>
      <c r="R6" s="261" t="s">
        <v>255</v>
      </c>
      <c r="S6" s="261" t="s">
        <v>256</v>
      </c>
    </row>
    <row r="7" spans="1:27" ht="12.75" customHeight="1">
      <c r="B7" s="100" t="s">
        <v>91</v>
      </c>
      <c r="C7" s="99"/>
      <c r="D7" s="101">
        <v>4040</v>
      </c>
      <c r="E7" s="101">
        <v>4340</v>
      </c>
      <c r="F7" s="101">
        <v>4343</v>
      </c>
      <c r="G7" s="101">
        <v>4229</v>
      </c>
      <c r="H7" s="101">
        <v>4570</v>
      </c>
      <c r="I7" s="101">
        <v>4560</v>
      </c>
      <c r="J7" s="101">
        <v>4667</v>
      </c>
      <c r="K7" s="101">
        <v>4498</v>
      </c>
      <c r="L7" s="101">
        <v>4361</v>
      </c>
      <c r="M7" s="101">
        <v>4365</v>
      </c>
      <c r="N7" s="101">
        <v>4369</v>
      </c>
      <c r="O7" s="101">
        <v>4339</v>
      </c>
      <c r="P7" s="101">
        <v>4004</v>
      </c>
      <c r="Q7" s="101">
        <v>4166</v>
      </c>
      <c r="R7" s="101">
        <v>4026</v>
      </c>
      <c r="S7" s="101">
        <v>3786</v>
      </c>
    </row>
    <row r="8" spans="1:27" ht="12.75" customHeight="1">
      <c r="B8" s="104" t="s">
        <v>92</v>
      </c>
      <c r="C8" s="104"/>
      <c r="D8" s="105"/>
      <c r="E8" s="105"/>
      <c r="F8" s="105"/>
      <c r="G8" s="105">
        <v>367</v>
      </c>
      <c r="H8" s="105">
        <v>340</v>
      </c>
      <c r="I8" s="105">
        <v>462</v>
      </c>
      <c r="J8" s="105">
        <v>502</v>
      </c>
      <c r="K8" s="105">
        <v>562</v>
      </c>
      <c r="L8" s="105">
        <v>633</v>
      </c>
      <c r="M8" s="105">
        <v>612</v>
      </c>
      <c r="N8" s="105">
        <v>607</v>
      </c>
      <c r="O8" s="105">
        <v>609</v>
      </c>
      <c r="P8" s="105">
        <v>676</v>
      </c>
      <c r="Q8" s="105">
        <v>666</v>
      </c>
      <c r="R8" s="105">
        <v>1314</v>
      </c>
      <c r="S8" s="105">
        <v>1212</v>
      </c>
    </row>
    <row r="9" spans="1:27" ht="12.75" customHeight="1">
      <c r="B9" s="99" t="s">
        <v>90</v>
      </c>
      <c r="C9" s="99"/>
      <c r="D9" s="101">
        <v>3501</v>
      </c>
      <c r="E9" s="101">
        <v>3661</v>
      </c>
      <c r="F9" s="101">
        <v>3627</v>
      </c>
      <c r="G9" s="101">
        <v>3515</v>
      </c>
      <c r="H9" s="101">
        <v>3772</v>
      </c>
      <c r="I9" s="101">
        <v>3763</v>
      </c>
      <c r="J9" s="101">
        <v>3836</v>
      </c>
      <c r="K9" s="101">
        <v>3647</v>
      </c>
      <c r="L9" s="101">
        <v>3591</v>
      </c>
      <c r="M9" s="101">
        <v>3516</v>
      </c>
      <c r="N9" s="101">
        <v>3525</v>
      </c>
      <c r="O9" s="101">
        <v>3506</v>
      </c>
      <c r="P9" s="101">
        <v>3250</v>
      </c>
      <c r="Q9" s="101">
        <v>3372</v>
      </c>
      <c r="R9" s="101">
        <v>3222</v>
      </c>
      <c r="S9" s="101">
        <v>3108</v>
      </c>
    </row>
    <row r="10" spans="1:27" ht="12.75" customHeight="1">
      <c r="B10" s="99" t="s">
        <v>53</v>
      </c>
      <c r="C10" s="99"/>
      <c r="D10" s="101">
        <v>2900</v>
      </c>
      <c r="E10" s="101">
        <v>3031</v>
      </c>
      <c r="F10" s="101">
        <v>3034</v>
      </c>
      <c r="G10" s="101">
        <v>2954</v>
      </c>
      <c r="H10" s="101">
        <v>3234</v>
      </c>
      <c r="I10" s="101">
        <v>3236</v>
      </c>
      <c r="J10" s="101">
        <v>3288</v>
      </c>
      <c r="K10" s="101">
        <v>3163</v>
      </c>
      <c r="L10" s="101">
        <v>3161</v>
      </c>
      <c r="M10" s="101">
        <v>3075</v>
      </c>
      <c r="N10" s="101">
        <v>3070</v>
      </c>
      <c r="O10" s="101">
        <v>3065</v>
      </c>
      <c r="P10" s="101">
        <v>2922</v>
      </c>
      <c r="Q10" s="101">
        <v>2858</v>
      </c>
      <c r="R10" s="101">
        <v>2872</v>
      </c>
      <c r="S10" s="101">
        <v>2783</v>
      </c>
    </row>
    <row r="11" spans="1:27" ht="12.75" customHeight="1">
      <c r="B11" s="104" t="s">
        <v>52</v>
      </c>
      <c r="C11" s="104"/>
      <c r="D11" s="101">
        <v>2900</v>
      </c>
      <c r="E11" s="105">
        <v>2676</v>
      </c>
      <c r="F11" s="105">
        <v>2502</v>
      </c>
      <c r="G11" s="105">
        <v>2346</v>
      </c>
      <c r="H11" s="105">
        <v>2475</v>
      </c>
      <c r="I11" s="105">
        <v>2419</v>
      </c>
      <c r="J11" s="105">
        <v>2408</v>
      </c>
      <c r="K11" s="105">
        <v>2296</v>
      </c>
      <c r="L11" s="105">
        <v>2267</v>
      </c>
      <c r="M11" s="105">
        <v>2146</v>
      </c>
      <c r="N11" s="105">
        <v>2096</v>
      </c>
      <c r="O11" s="105">
        <v>2207</v>
      </c>
      <c r="P11" s="105">
        <v>2093</v>
      </c>
      <c r="Q11" s="105">
        <v>2035</v>
      </c>
      <c r="R11" s="105">
        <v>2049</v>
      </c>
      <c r="S11" s="105">
        <v>2004</v>
      </c>
    </row>
    <row r="12" spans="1:27" ht="14.25" customHeight="1">
      <c r="A12" s="43"/>
      <c r="B12" s="40"/>
      <c r="C12" s="20"/>
      <c r="D12" s="305"/>
      <c r="E12" s="305"/>
      <c r="F12" s="305"/>
      <c r="G12" s="305"/>
      <c r="H12" s="305"/>
      <c r="I12" s="305"/>
      <c r="J12" s="305"/>
      <c r="K12" s="305"/>
      <c r="L12" s="305"/>
      <c r="M12" s="305"/>
      <c r="N12" s="305"/>
      <c r="O12" s="305"/>
      <c r="P12" s="305"/>
      <c r="Q12" s="305"/>
      <c r="R12" s="305"/>
      <c r="S12" s="305"/>
    </row>
    <row r="13" spans="1:27" ht="14.25" customHeight="1">
      <c r="A13" s="43"/>
      <c r="B13" s="40"/>
      <c r="C13" s="20"/>
      <c r="D13" s="428" t="s">
        <v>16</v>
      </c>
      <c r="E13" s="428"/>
      <c r="F13" s="428"/>
      <c r="G13" s="428"/>
      <c r="H13" s="428"/>
      <c r="I13" s="428"/>
      <c r="J13" s="428"/>
      <c r="K13" s="428"/>
      <c r="L13" s="428"/>
      <c r="M13" s="428"/>
      <c r="N13" s="428"/>
      <c r="O13" s="428"/>
      <c r="P13" s="428"/>
      <c r="Q13" s="428"/>
    </row>
    <row r="14" spans="1:27" ht="12.75" customHeight="1">
      <c r="A14" s="43"/>
      <c r="B14" s="24"/>
      <c r="C14" s="25"/>
      <c r="D14" s="73" t="s">
        <v>54</v>
      </c>
      <c r="E14" s="73" t="s">
        <v>55</v>
      </c>
      <c r="F14" s="73" t="s">
        <v>56</v>
      </c>
      <c r="G14" s="73" t="s">
        <v>57</v>
      </c>
      <c r="H14" s="73" t="s">
        <v>58</v>
      </c>
      <c r="I14" s="73" t="s">
        <v>59</v>
      </c>
      <c r="J14" s="73" t="s">
        <v>60</v>
      </c>
      <c r="K14" s="73" t="s">
        <v>61</v>
      </c>
      <c r="L14" s="73" t="s">
        <v>62</v>
      </c>
      <c r="M14" s="73" t="s">
        <v>63</v>
      </c>
      <c r="N14" s="73" t="s">
        <v>64</v>
      </c>
      <c r="O14" s="261">
        <v>2013</v>
      </c>
      <c r="P14" s="196">
        <v>2014</v>
      </c>
      <c r="Q14" s="261" t="s">
        <v>257</v>
      </c>
      <c r="R14" s="261" t="s">
        <v>255</v>
      </c>
      <c r="S14" s="261" t="s">
        <v>256</v>
      </c>
    </row>
    <row r="15" spans="1:27" s="74" customFormat="1" ht="12.75" customHeight="1">
      <c r="A15" s="10"/>
      <c r="B15" s="8" t="s">
        <v>9</v>
      </c>
      <c r="C15" s="26"/>
      <c r="D15" s="27">
        <v>3501</v>
      </c>
      <c r="E15" s="27">
        <v>3661</v>
      </c>
      <c r="F15" s="27">
        <v>3627</v>
      </c>
      <c r="G15" s="27">
        <v>3515</v>
      </c>
      <c r="H15" s="27">
        <v>3772</v>
      </c>
      <c r="I15" s="66">
        <v>3763</v>
      </c>
      <c r="J15" s="28">
        <v>3836</v>
      </c>
      <c r="K15" s="28">
        <v>3647</v>
      </c>
      <c r="L15" s="28">
        <v>3591</v>
      </c>
      <c r="M15" s="28">
        <v>3516</v>
      </c>
      <c r="N15" s="101">
        <v>3525</v>
      </c>
      <c r="O15" s="101">
        <v>3506</v>
      </c>
      <c r="P15" s="101">
        <v>3250</v>
      </c>
      <c r="Q15" s="101">
        <v>3372</v>
      </c>
      <c r="R15" s="101">
        <v>3222</v>
      </c>
      <c r="S15" s="101">
        <v>3108</v>
      </c>
      <c r="T15" s="290"/>
    </row>
    <row r="16" spans="1:27" s="74" customFormat="1" ht="12.75" customHeight="1">
      <c r="A16" s="10"/>
      <c r="B16" s="65" t="s">
        <v>23</v>
      </c>
      <c r="C16" s="42"/>
      <c r="D16" s="66"/>
      <c r="E16" s="66"/>
      <c r="F16" s="66"/>
      <c r="G16" s="66"/>
      <c r="H16" s="66"/>
      <c r="I16" s="66"/>
      <c r="J16" s="67"/>
      <c r="K16" s="67"/>
      <c r="L16" s="67"/>
      <c r="M16" s="67"/>
      <c r="N16" s="199"/>
      <c r="O16" s="205"/>
      <c r="P16" s="205"/>
      <c r="Q16" s="205"/>
      <c r="R16" s="205"/>
      <c r="S16" s="205"/>
    </row>
    <row r="17" spans="1:19" s="74" customFormat="1" ht="12.75" customHeight="1">
      <c r="A17" s="10"/>
      <c r="B17" s="90" t="s">
        <v>71</v>
      </c>
      <c r="C17" s="42"/>
      <c r="D17" s="80">
        <v>26.392459297343617</v>
      </c>
      <c r="E17" s="80">
        <v>23.682054083583719</v>
      </c>
      <c r="F17" s="80">
        <v>24.786324786324787</v>
      </c>
      <c r="G17" s="80">
        <v>24.836415362731152</v>
      </c>
      <c r="H17" s="80">
        <v>24.496288441145282</v>
      </c>
      <c r="I17" s="80">
        <v>22.2428913101249</v>
      </c>
      <c r="J17" s="81">
        <v>23.540145985401459</v>
      </c>
      <c r="K17" s="81">
        <v>22.621332602138743</v>
      </c>
      <c r="L17" s="81">
        <v>25.090504037872456</v>
      </c>
      <c r="M17" s="81">
        <v>23.265073947667805</v>
      </c>
      <c r="N17" s="129">
        <v>22.780141843971631</v>
      </c>
      <c r="O17" s="89">
        <v>23.787792355961209</v>
      </c>
      <c r="P17" s="89">
        <v>25.107692307692307</v>
      </c>
      <c r="Q17" s="89">
        <v>24.199288256227756</v>
      </c>
      <c r="R17" s="89">
        <v>23.960273122284296</v>
      </c>
      <c r="S17" s="89">
        <v>26.061776061776062</v>
      </c>
    </row>
    <row r="18" spans="1:19" s="74" customFormat="1" ht="12.75" customHeight="1">
      <c r="A18" s="10"/>
      <c r="B18" s="90" t="s">
        <v>72</v>
      </c>
      <c r="C18" s="42"/>
      <c r="D18" s="80">
        <v>31.819480148528996</v>
      </c>
      <c r="E18" s="80">
        <v>37.394154602567603</v>
      </c>
      <c r="F18" s="80">
        <v>38.240970499035015</v>
      </c>
      <c r="G18" s="80">
        <v>35.334281650071127</v>
      </c>
      <c r="H18" s="80">
        <v>29.825026511134677</v>
      </c>
      <c r="I18" s="80">
        <v>32.952431570555405</v>
      </c>
      <c r="J18" s="81">
        <v>30.891553701772679</v>
      </c>
      <c r="K18" s="81">
        <v>33.534411845352345</v>
      </c>
      <c r="L18" s="81">
        <v>32.052353104984682</v>
      </c>
      <c r="M18" s="81">
        <v>33.560864618885098</v>
      </c>
      <c r="N18" s="129">
        <v>36.226950354609926</v>
      </c>
      <c r="O18" s="89">
        <v>37.193382772390187</v>
      </c>
      <c r="P18" s="89">
        <v>35.6</v>
      </c>
      <c r="Q18" s="89">
        <v>33.807829181494661</v>
      </c>
      <c r="R18" s="89">
        <v>44.692737430167597</v>
      </c>
      <c r="S18" s="89">
        <v>40.025740025740028</v>
      </c>
    </row>
    <row r="19" spans="1:19" s="74" customFormat="1" ht="12.75" customHeight="1">
      <c r="A19" s="10"/>
      <c r="B19" s="90" t="s">
        <v>70</v>
      </c>
      <c r="C19" s="42"/>
      <c r="D19" s="80">
        <v>29.591545272779207</v>
      </c>
      <c r="E19" s="80">
        <v>25.812619502868074</v>
      </c>
      <c r="F19" s="80">
        <v>24.758753791011856</v>
      </c>
      <c r="G19" s="80">
        <v>26.116642958748219</v>
      </c>
      <c r="H19" s="80">
        <v>30.75291622481442</v>
      </c>
      <c r="I19" s="80">
        <v>30.826468243422799</v>
      </c>
      <c r="J19" s="81">
        <v>29.796663190823775</v>
      </c>
      <c r="K19" s="81">
        <v>26.816561557444473</v>
      </c>
      <c r="L19" s="81">
        <v>28.07017543859649</v>
      </c>
      <c r="M19" s="81">
        <v>27.616609783845274</v>
      </c>
      <c r="N19" s="129">
        <v>25.617021276595743</v>
      </c>
      <c r="O19" s="89">
        <v>24.044495151169425</v>
      </c>
      <c r="P19" s="89">
        <v>22.953846153846154</v>
      </c>
      <c r="Q19" s="89">
        <v>24.199288256227756</v>
      </c>
      <c r="R19" s="89">
        <v>17.070142768466791</v>
      </c>
      <c r="S19" s="89">
        <v>18.468468468468469</v>
      </c>
    </row>
    <row r="20" spans="1:19" s="74" customFormat="1" ht="12.75" customHeight="1">
      <c r="A20" s="10"/>
      <c r="B20" s="90" t="s">
        <v>69</v>
      </c>
      <c r="C20" s="42"/>
      <c r="D20" s="80">
        <v>12.196515281348185</v>
      </c>
      <c r="E20" s="80">
        <v>13.111171810980608</v>
      </c>
      <c r="F20" s="80">
        <v>12.213950923628342</v>
      </c>
      <c r="G20" s="80">
        <v>13.712660028449502</v>
      </c>
      <c r="H20" s="80">
        <v>14.925768822905622</v>
      </c>
      <c r="I20" s="80">
        <v>13.978208875896891</v>
      </c>
      <c r="J20" s="81">
        <v>15.771637122002085</v>
      </c>
      <c r="K20" s="81">
        <v>17.027693995064435</v>
      </c>
      <c r="L20" s="81">
        <v>14.786967418546364</v>
      </c>
      <c r="M20" s="81">
        <v>15.55745164960182</v>
      </c>
      <c r="N20" s="129">
        <v>15.375886524822695</v>
      </c>
      <c r="O20" s="89">
        <v>14.974329720479179</v>
      </c>
      <c r="P20" s="89">
        <v>16.338461538461537</v>
      </c>
      <c r="Q20" s="89">
        <v>17.793594306049823</v>
      </c>
      <c r="R20" s="89">
        <v>14.276846679081316</v>
      </c>
      <c r="S20" s="89">
        <v>15.444015444015443</v>
      </c>
    </row>
    <row r="21" spans="1:19" s="75" customFormat="1" ht="12.75" customHeight="1">
      <c r="A21" s="18"/>
      <c r="B21" s="7" t="s">
        <v>15</v>
      </c>
      <c r="C21" s="33"/>
      <c r="D21" s="34">
        <v>285.33100000000002</v>
      </c>
      <c r="E21" s="34">
        <v>288.44259905612063</v>
      </c>
      <c r="F21" s="34">
        <v>280.14341612767186</v>
      </c>
      <c r="G21" s="34">
        <v>263.13977026363386</v>
      </c>
      <c r="H21" s="34">
        <v>275.26698416266146</v>
      </c>
      <c r="I21" s="34">
        <v>270.30773993852529</v>
      </c>
      <c r="J21" s="34">
        <v>268.98364711252788</v>
      </c>
      <c r="K21" s="35">
        <v>252.12233498327021</v>
      </c>
      <c r="L21" s="35">
        <v>245.62596316362956</v>
      </c>
      <c r="M21" s="35">
        <v>239.17244700758943</v>
      </c>
      <c r="N21" s="128">
        <v>239.07235855563673</v>
      </c>
      <c r="O21" s="128">
        <v>238.17141956551717</v>
      </c>
      <c r="P21" s="128">
        <v>221.568047296938</v>
      </c>
      <c r="Q21" s="128">
        <v>229.8117343016504</v>
      </c>
      <c r="R21" s="128">
        <v>219.95471199381231</v>
      </c>
      <c r="S21" s="128">
        <v>211.38931341322325</v>
      </c>
    </row>
    <row r="22" spans="1:19" s="75" customFormat="1" ht="12.75" customHeight="1">
      <c r="A22" s="11"/>
      <c r="B22" s="6" t="s">
        <v>0</v>
      </c>
      <c r="C22" s="11"/>
      <c r="D22" s="29">
        <v>98.429020279920024</v>
      </c>
      <c r="E22" s="29">
        <v>98.03332422835291</v>
      </c>
      <c r="F22" s="29">
        <v>97.877033360904335</v>
      </c>
      <c r="G22" s="29">
        <v>98.435277382645808</v>
      </c>
      <c r="H22" s="29">
        <v>98.886532343584307</v>
      </c>
      <c r="I22" s="29">
        <v>98.990167419612007</v>
      </c>
      <c r="J22" s="30">
        <v>98.957247132429615</v>
      </c>
      <c r="K22" s="30">
        <v>99.204825884288454</v>
      </c>
      <c r="L22" s="30">
        <v>99.331662489557232</v>
      </c>
      <c r="M22" s="30">
        <v>99.488054607508531</v>
      </c>
      <c r="N22" s="126">
        <v>98.780100000000004</v>
      </c>
      <c r="O22" s="210">
        <v>99.98</v>
      </c>
      <c r="P22" s="210">
        <v>99.384615384615387</v>
      </c>
      <c r="Q22" s="210">
        <v>99.703440094899165</v>
      </c>
      <c r="R22" s="210">
        <v>99.627560521415276</v>
      </c>
      <c r="S22" s="210">
        <v>99.420849420849422</v>
      </c>
    </row>
    <row r="23" spans="1:19" s="75" customFormat="1" ht="12.75" customHeight="1">
      <c r="A23" s="11"/>
      <c r="B23" s="7" t="s">
        <v>37</v>
      </c>
      <c r="C23" s="33"/>
      <c r="D23" s="78">
        <v>1.1539560125678379</v>
      </c>
      <c r="E23" s="78">
        <v>1.1854684512428297</v>
      </c>
      <c r="F23" s="78">
        <v>1.1974083264405846</v>
      </c>
      <c r="G23" s="78">
        <v>1.2031294452347083</v>
      </c>
      <c r="H23" s="78">
        <v>1.2115588547189819</v>
      </c>
      <c r="I23" s="78">
        <v>1.211799096465586</v>
      </c>
      <c r="J23" s="79">
        <v>1.2166319082377477</v>
      </c>
      <c r="K23" s="79">
        <v>1.2333424732656979</v>
      </c>
      <c r="L23" s="79">
        <v>1.2144249512670566</v>
      </c>
      <c r="M23" s="79">
        <v>1.2414675767918089</v>
      </c>
      <c r="N23" s="202">
        <f>+N7/N9</f>
        <v>1.2394326241134752</v>
      </c>
      <c r="O23" s="211">
        <v>1.237592698231603</v>
      </c>
      <c r="P23" s="211">
        <v>1.232</v>
      </c>
      <c r="Q23" s="211">
        <v>1.2354685646500594</v>
      </c>
      <c r="R23" s="211">
        <v>1.2495344506517692</v>
      </c>
      <c r="S23" s="211">
        <v>1.218146718146718</v>
      </c>
    </row>
    <row r="24" spans="1:19" s="75" customFormat="1" ht="12.75" customHeight="1">
      <c r="A24" s="11"/>
      <c r="B24" s="6" t="s">
        <v>2</v>
      </c>
      <c r="C24" s="11"/>
      <c r="D24" s="29">
        <v>66.323907455012858</v>
      </c>
      <c r="E24" s="29">
        <v>66.238732586724936</v>
      </c>
      <c r="F24" s="29">
        <v>65.977391783843402</v>
      </c>
      <c r="G24" s="29">
        <v>67.510668563300143</v>
      </c>
      <c r="H24" s="29">
        <v>67.974549310710501</v>
      </c>
      <c r="I24" s="29">
        <v>66.888121179909646</v>
      </c>
      <c r="J24" s="30">
        <v>65.615224191866531</v>
      </c>
      <c r="K24" s="30">
        <v>67.973676994790239</v>
      </c>
      <c r="L24" s="30">
        <v>67.446393762183234</v>
      </c>
      <c r="M24" s="30">
        <v>69.567690557451655</v>
      </c>
      <c r="N24" s="126">
        <v>69.645390070921991</v>
      </c>
      <c r="O24" s="151">
        <v>67.313177410154026</v>
      </c>
      <c r="P24" s="151">
        <v>69.692307692307693</v>
      </c>
      <c r="Q24" s="151">
        <v>68.801897983392649</v>
      </c>
      <c r="R24" s="151">
        <v>72.811918063314707</v>
      </c>
      <c r="S24" s="151">
        <v>70.33462033462034</v>
      </c>
    </row>
    <row r="25" spans="1:19" s="76" customFormat="1" ht="12.75" customHeight="1">
      <c r="A25" s="11"/>
      <c r="B25" s="6" t="s">
        <v>5</v>
      </c>
      <c r="C25" s="58"/>
      <c r="D25" s="59">
        <v>83.633247643530424</v>
      </c>
      <c r="E25" s="59">
        <v>81.917508877355914</v>
      </c>
      <c r="F25" s="59">
        <v>80.314309346567413</v>
      </c>
      <c r="G25" s="59">
        <v>81.593172119487903</v>
      </c>
      <c r="H25" s="59">
        <v>82.184517497348892</v>
      </c>
      <c r="I25" s="59">
        <v>79.564177517937821</v>
      </c>
      <c r="J25" s="68">
        <v>79.848800834202294</v>
      </c>
      <c r="K25" s="68">
        <v>79.407732382780367</v>
      </c>
      <c r="L25" s="68">
        <v>76.691729323308266</v>
      </c>
      <c r="M25" s="68">
        <v>77.531285551763361</v>
      </c>
      <c r="N25" s="173">
        <v>76.964539007092199</v>
      </c>
      <c r="O25" s="267">
        <v>75.898459783228745</v>
      </c>
      <c r="P25" s="267">
        <v>76.892307692307696</v>
      </c>
      <c r="Q25" s="267">
        <v>76.809015421115063</v>
      </c>
      <c r="R25" s="267">
        <v>80.136561142147741</v>
      </c>
      <c r="S25" s="267">
        <v>79.086229086229082</v>
      </c>
    </row>
    <row r="26" spans="1:19" s="75" customFormat="1" ht="12.75" customHeight="1">
      <c r="A26" s="58"/>
      <c r="B26" s="7" t="s">
        <v>8</v>
      </c>
      <c r="C26" s="33"/>
      <c r="D26" s="34">
        <v>68.256212510710938</v>
      </c>
      <c r="E26" s="34">
        <v>68.448907103825263</v>
      </c>
      <c r="F26" s="34">
        <v>69.095395643782709</v>
      </c>
      <c r="G26" s="34">
        <v>68.566998577524856</v>
      </c>
      <c r="H26" s="34">
        <v>68.204931071049842</v>
      </c>
      <c r="I26" s="34">
        <v>68.606696784480576</v>
      </c>
      <c r="J26" s="35">
        <v>68.537539103232589</v>
      </c>
      <c r="K26" s="35">
        <v>68.243487798190444</v>
      </c>
      <c r="L26" s="35">
        <v>69.008911166805945</v>
      </c>
      <c r="M26" s="35">
        <v>68.463594994311876</v>
      </c>
      <c r="N26" s="128">
        <v>68.480851063829803</v>
      </c>
      <c r="O26" s="268">
        <v>68.619509412435718</v>
      </c>
      <c r="P26" s="268">
        <v>68.138461538461428</v>
      </c>
      <c r="Q26" s="268">
        <v>68.345788849347755</v>
      </c>
      <c r="R26" s="268">
        <v>67.322160148975769</v>
      </c>
      <c r="S26" s="268">
        <v>67.079794079793999</v>
      </c>
    </row>
    <row r="27" spans="1:19" s="75" customFormat="1" ht="12.75" customHeight="1">
      <c r="A27" s="11"/>
      <c r="B27" s="8" t="s">
        <v>6</v>
      </c>
      <c r="C27" s="36"/>
      <c r="D27" s="37">
        <v>87.803484718651816</v>
      </c>
      <c r="E27" s="37">
        <v>86.888828189019392</v>
      </c>
      <c r="F27" s="37">
        <v>87.786049076371654</v>
      </c>
      <c r="G27" s="37">
        <v>86.287339971550495</v>
      </c>
      <c r="H27" s="37">
        <v>85.074231177094376</v>
      </c>
      <c r="I27" s="29">
        <v>86.021791124103103</v>
      </c>
      <c r="J27" s="38">
        <v>84.22836287799791</v>
      </c>
      <c r="K27" s="38">
        <v>82.972306004935561</v>
      </c>
      <c r="L27" s="38">
        <v>85.213032581453632</v>
      </c>
      <c r="M27" s="38">
        <v>84.442548350398184</v>
      </c>
      <c r="N27" s="132">
        <v>84.62411347517731</v>
      </c>
      <c r="O27" s="264">
        <v>85.025670279520824</v>
      </c>
      <c r="P27" s="264">
        <v>83.661538461538456</v>
      </c>
      <c r="Q27" s="264">
        <v>82.206405693950174</v>
      </c>
      <c r="R27" s="299">
        <v>90.006207324643086</v>
      </c>
      <c r="S27" s="299">
        <v>88.030888030888036</v>
      </c>
    </row>
    <row r="28" spans="1:19" s="75" customFormat="1" ht="12.75" customHeight="1">
      <c r="A28" s="11"/>
      <c r="B28" s="6" t="s">
        <v>1</v>
      </c>
      <c r="C28" s="11"/>
      <c r="D28" s="29">
        <v>9.0088546129677027</v>
      </c>
      <c r="E28" s="29">
        <v>9.7839388145315365</v>
      </c>
      <c r="F28" s="29">
        <v>9.8483595257789069</v>
      </c>
      <c r="G28" s="29">
        <v>9.2810810810810942</v>
      </c>
      <c r="H28" s="29">
        <v>8.49496288441145</v>
      </c>
      <c r="I28" s="29">
        <v>8.5086367260164621</v>
      </c>
      <c r="J28" s="30">
        <v>8.8237747653806409</v>
      </c>
      <c r="K28" s="30">
        <v>8.3430216616397104</v>
      </c>
      <c r="L28" s="30">
        <v>7.9529379003063374</v>
      </c>
      <c r="M28" s="30">
        <v>8.1589874857792513</v>
      </c>
      <c r="N28" s="126">
        <v>7.3007092198581693</v>
      </c>
      <c r="O28" s="151">
        <v>7.5413576725613272</v>
      </c>
      <c r="P28" s="151">
        <v>7.2886153846153698</v>
      </c>
      <c r="Q28" s="151">
        <v>7.2746144721233659</v>
      </c>
      <c r="R28" s="151">
        <v>7.1291123525760431</v>
      </c>
      <c r="S28" s="151">
        <v>6.6299871299871267</v>
      </c>
    </row>
    <row r="29" spans="1:19" s="75" customFormat="1" ht="12.75" customHeight="1">
      <c r="A29" s="11"/>
      <c r="B29" s="6" t="s">
        <v>3</v>
      </c>
      <c r="C29" s="11"/>
      <c r="D29" s="29">
        <v>6.5124250214224508</v>
      </c>
      <c r="E29" s="29">
        <v>6.6921606118546846</v>
      </c>
      <c r="F29" s="29">
        <v>6.3688999172870142</v>
      </c>
      <c r="G29" s="29">
        <v>6.4011379800853483</v>
      </c>
      <c r="H29" s="29">
        <v>5.1431601272534468</v>
      </c>
      <c r="I29" s="29">
        <v>4.2519266542652137</v>
      </c>
      <c r="J29" s="30">
        <v>5.3180396246089678</v>
      </c>
      <c r="K29" s="30">
        <v>5.2646010419522895</v>
      </c>
      <c r="L29" s="30">
        <v>5.4302422723475354</v>
      </c>
      <c r="M29" s="30">
        <v>4.7212741751990901</v>
      </c>
      <c r="N29" s="126">
        <v>5.0496453900709222</v>
      </c>
      <c r="O29" s="151">
        <v>5.1055333713633768</v>
      </c>
      <c r="P29" s="151">
        <v>4.184615384615384</v>
      </c>
      <c r="Q29" s="151">
        <v>4.5077105575326186</v>
      </c>
      <c r="R29" s="151">
        <v>4.2209807572936029</v>
      </c>
      <c r="S29" s="151">
        <v>4.3114543114543125</v>
      </c>
    </row>
    <row r="30" spans="1:19" s="75" customFormat="1" ht="12.75" customHeight="1">
      <c r="A30" s="11"/>
      <c r="B30" s="8" t="s">
        <v>39</v>
      </c>
      <c r="C30" s="36"/>
      <c r="D30" s="37">
        <v>37.246500999714364</v>
      </c>
      <c r="E30" s="37">
        <v>43.512701447691889</v>
      </c>
      <c r="F30" s="37">
        <v>47.615108905431484</v>
      </c>
      <c r="G30" s="37">
        <v>52.347083926031296</v>
      </c>
      <c r="H30" s="37">
        <v>59.676564156945915</v>
      </c>
      <c r="I30" s="37">
        <v>57.799627956417751</v>
      </c>
      <c r="J30" s="38">
        <v>61.965589155370175</v>
      </c>
      <c r="K30" s="38">
        <v>67.315601864546196</v>
      </c>
      <c r="L30" s="38">
        <v>66.9729880256196</v>
      </c>
      <c r="M30" s="38">
        <v>66.865756541524462</v>
      </c>
      <c r="N30" s="132">
        <v>66.496453900709213</v>
      </c>
      <c r="O30" s="264">
        <v>68.62521391899601</v>
      </c>
      <c r="P30" s="299">
        <v>74.646153846153851</v>
      </c>
      <c r="Q30" s="299">
        <v>73.428232502965599</v>
      </c>
      <c r="R30" s="299">
        <v>74.487895716945999</v>
      </c>
      <c r="S30" s="299">
        <v>74.388674388674389</v>
      </c>
    </row>
    <row r="31" spans="1:19" s="75" customFormat="1" ht="12.75" customHeight="1">
      <c r="A31" s="11"/>
      <c r="B31" s="6" t="s">
        <v>40</v>
      </c>
      <c r="C31" s="11"/>
      <c r="D31" s="29">
        <v>62.039417309340188</v>
      </c>
      <c r="E31" s="29">
        <v>61.294728216334335</v>
      </c>
      <c r="F31" s="29">
        <v>63.082437275985662</v>
      </c>
      <c r="G31" s="29">
        <v>59.03271692745377</v>
      </c>
      <c r="H31" s="29">
        <v>63.785790031813363</v>
      </c>
      <c r="I31" s="29">
        <v>62.051554610682963</v>
      </c>
      <c r="J31" s="30">
        <v>65.145985401459853</v>
      </c>
      <c r="K31" s="30">
        <v>65.039758705785573</v>
      </c>
      <c r="L31" s="30">
        <v>65.19075466443887</v>
      </c>
      <c r="M31" s="29">
        <v>63.452787258248009</v>
      </c>
      <c r="N31" s="125">
        <v>65.872340425531917</v>
      </c>
      <c r="O31" s="125">
        <v>66.343411294922987</v>
      </c>
      <c r="P31" s="125">
        <v>68.030769230769238</v>
      </c>
      <c r="Q31" s="125">
        <v>67.141162514827997</v>
      </c>
      <c r="R31" s="302">
        <v>38.671632526381131</v>
      </c>
      <c r="S31" s="302">
        <v>35.135135135135137</v>
      </c>
    </row>
    <row r="32" spans="1:19" s="75" customFormat="1" ht="12.75" customHeight="1">
      <c r="A32" s="11"/>
      <c r="B32" s="6" t="s">
        <v>7</v>
      </c>
      <c r="C32" s="11"/>
      <c r="D32" s="29">
        <v>2.8563267637817767E-2</v>
      </c>
      <c r="E32" s="29">
        <v>0.10925976509150505</v>
      </c>
      <c r="F32" s="29">
        <v>0.24813895781637718</v>
      </c>
      <c r="G32" s="29">
        <v>0.19914651493598862</v>
      </c>
      <c r="H32" s="29">
        <v>7.9533404029692473E-2</v>
      </c>
      <c r="I32" s="29">
        <v>2.6574541589157587E-2</v>
      </c>
      <c r="J32" s="30">
        <v>2.6068821689259645E-2</v>
      </c>
      <c r="K32" s="30">
        <v>5.4839594187003016E-2</v>
      </c>
      <c r="L32" s="30">
        <v>0</v>
      </c>
      <c r="M32" s="29">
        <v>0.25597269624573377</v>
      </c>
      <c r="N32" s="125">
        <v>0.25531914893617019</v>
      </c>
      <c r="O32" s="150">
        <v>0.34227039361095263</v>
      </c>
      <c r="P32" s="150">
        <v>1.0153846153846153</v>
      </c>
      <c r="Q32" s="150">
        <v>0.53380782918149461</v>
      </c>
      <c r="R32" s="150">
        <v>0.55865921787709494</v>
      </c>
      <c r="S32" s="150">
        <v>0.90090090090090091</v>
      </c>
    </row>
    <row r="33" spans="1:19" s="75" customFormat="1" ht="12.75" customHeight="1">
      <c r="A33" s="11"/>
      <c r="B33" s="6" t="s">
        <v>41</v>
      </c>
      <c r="C33" s="11"/>
      <c r="D33" s="29">
        <v>0.31419594401599543</v>
      </c>
      <c r="E33" s="29">
        <v>0.35509423654739142</v>
      </c>
      <c r="F33" s="29">
        <v>0.16542597187758479</v>
      </c>
      <c r="G33" s="29">
        <v>0.36984352773826457</v>
      </c>
      <c r="H33" s="29">
        <v>0.53022269353128315</v>
      </c>
      <c r="I33" s="29">
        <v>0.58463991496146694</v>
      </c>
      <c r="J33" s="30">
        <v>1.2252346193952033</v>
      </c>
      <c r="K33" s="30">
        <v>1.672607622703592</v>
      </c>
      <c r="L33" s="30">
        <v>1.642996379838485</v>
      </c>
      <c r="M33" s="29">
        <v>2.5881683731513081</v>
      </c>
      <c r="N33" s="125">
        <v>1.9574468085106382</v>
      </c>
      <c r="O33" s="150">
        <v>1.1409013120365088</v>
      </c>
      <c r="P33" s="150">
        <v>0.89230769230769236</v>
      </c>
      <c r="Q33" s="150">
        <v>1.66073546856465</v>
      </c>
      <c r="R33" s="150">
        <v>3.4140285536933583</v>
      </c>
      <c r="S33" s="150">
        <v>3.0888030888030888</v>
      </c>
    </row>
    <row r="34" spans="1:19" s="75" customFormat="1" ht="12.75" customHeight="1">
      <c r="A34" s="11"/>
      <c r="B34" s="7" t="s">
        <v>42</v>
      </c>
      <c r="C34" s="33"/>
      <c r="D34" s="34">
        <v>21.193944587260784</v>
      </c>
      <c r="E34" s="34">
        <v>21.223709369024856</v>
      </c>
      <c r="F34" s="34">
        <v>23.380204025365316</v>
      </c>
      <c r="G34" s="34">
        <v>19.601706970128024</v>
      </c>
      <c r="H34" s="34">
        <v>21.659597030752916</v>
      </c>
      <c r="I34" s="34">
        <v>16.927982992293384</v>
      </c>
      <c r="J34" s="35">
        <v>15.40667361835245</v>
      </c>
      <c r="K34" s="35">
        <v>22.484233616671236</v>
      </c>
      <c r="L34" s="35">
        <v>25.396825396825395</v>
      </c>
      <c r="M34" s="34">
        <v>23.122866894197951</v>
      </c>
      <c r="N34" s="127">
        <v>23.460992907801419</v>
      </c>
      <c r="O34" s="265">
        <v>22.162007986309185</v>
      </c>
      <c r="P34" s="265">
        <v>25.446153846153845</v>
      </c>
      <c r="Q34" s="265">
        <v>22.064056939501778</v>
      </c>
      <c r="R34" s="265">
        <v>13.159528243327125</v>
      </c>
      <c r="S34" s="265">
        <v>8.2368082368082369</v>
      </c>
    </row>
    <row r="35" spans="1:19" s="75" customFormat="1" ht="12.75" customHeight="1">
      <c r="A35" s="11"/>
      <c r="B35" s="8" t="s">
        <v>4</v>
      </c>
      <c r="C35" s="11"/>
      <c r="D35" s="29">
        <v>6.9694373036275348</v>
      </c>
      <c r="E35" s="29">
        <v>4.7527997814804701</v>
      </c>
      <c r="F35" s="29">
        <v>3.0879514750482491</v>
      </c>
      <c r="G35" s="29">
        <v>2.8733997155049789</v>
      </c>
      <c r="H35" s="29">
        <v>4.2682926829268295</v>
      </c>
      <c r="I35" s="29">
        <v>2.8700504916290193</v>
      </c>
      <c r="J35" s="30">
        <v>4.3534932221063611</v>
      </c>
      <c r="K35" s="30">
        <v>5.3742802303262955</v>
      </c>
      <c r="L35" s="30">
        <v>7.1846282372598163</v>
      </c>
      <c r="M35" s="29">
        <v>6.0011376564277592</v>
      </c>
      <c r="N35" s="125">
        <v>4.5957446808510642</v>
      </c>
      <c r="O35" s="298">
        <v>4.7937245787332943</v>
      </c>
      <c r="P35" s="298">
        <v>5.7230769230769232</v>
      </c>
      <c r="Q35" s="298">
        <v>3.3214709371293001</v>
      </c>
      <c r="R35" s="298">
        <v>3.7243947858472999</v>
      </c>
      <c r="S35" s="298">
        <v>2.574002574002574</v>
      </c>
    </row>
    <row r="36" spans="1:19" s="75" customFormat="1" ht="12.75" customHeight="1">
      <c r="A36" s="11"/>
      <c r="B36" s="14" t="s">
        <v>43</v>
      </c>
      <c r="C36" s="11"/>
      <c r="D36" s="29">
        <v>24.393030562696371</v>
      </c>
      <c r="E36" s="29">
        <v>28.516798688882819</v>
      </c>
      <c r="F36" s="29">
        <v>33.195478356768682</v>
      </c>
      <c r="G36" s="29">
        <v>35.903271692745378</v>
      </c>
      <c r="H36" s="29">
        <v>42.311770943796397</v>
      </c>
      <c r="I36" s="29">
        <v>44.884400744087166</v>
      </c>
      <c r="J36" s="30">
        <v>47.13242961418144</v>
      </c>
      <c r="K36" s="30">
        <v>49.766931724705238</v>
      </c>
      <c r="L36" s="30">
        <v>50.515176830966304</v>
      </c>
      <c r="M36" s="29">
        <v>48.094425483503983</v>
      </c>
      <c r="N36" s="125">
        <v>49.50354609929078</v>
      </c>
      <c r="O36" s="150">
        <v>50.969766115231032</v>
      </c>
      <c r="P36" s="150">
        <v>52.707692307692305</v>
      </c>
      <c r="Q36" s="150">
        <v>51.601423487544487</v>
      </c>
      <c r="R36" s="150">
        <v>54.252017380509002</v>
      </c>
      <c r="S36" s="150">
        <v>55.019305019305023</v>
      </c>
    </row>
    <row r="37" spans="1:19" s="75" customFormat="1" ht="12.75" customHeight="1">
      <c r="A37" s="11"/>
      <c r="B37" s="111" t="s">
        <v>65</v>
      </c>
      <c r="C37" s="33"/>
      <c r="D37" s="34">
        <v>29.734361610968296</v>
      </c>
      <c r="E37" s="34">
        <v>31.958481289265229</v>
      </c>
      <c r="F37" s="34">
        <v>35.125448028673837</v>
      </c>
      <c r="G37" s="34">
        <v>37.695590327169278</v>
      </c>
      <c r="H37" s="34">
        <v>44.167550371155883</v>
      </c>
      <c r="I37" s="34">
        <v>45.787935158118522</v>
      </c>
      <c r="J37" s="35">
        <v>48.357664233576642</v>
      </c>
      <c r="K37" s="35">
        <v>51.110501782286811</v>
      </c>
      <c r="L37" s="35">
        <v>51.573377889167361</v>
      </c>
      <c r="M37" s="34">
        <v>49.118316268486915</v>
      </c>
      <c r="N37" s="127">
        <v>50.354609929078016</v>
      </c>
      <c r="O37" s="265">
        <v>51.426126640045638</v>
      </c>
      <c r="P37" s="301">
        <v>54.246153846153845</v>
      </c>
      <c r="Q37" s="301">
        <v>52.075919335705812</v>
      </c>
      <c r="R37" s="301">
        <v>55.245189323401611</v>
      </c>
      <c r="S37" s="301">
        <v>55.534105534105535</v>
      </c>
    </row>
    <row r="38" spans="1:19" s="75" customFormat="1" ht="12.75" customHeight="1">
      <c r="A38" s="11"/>
      <c r="B38" s="16" t="s">
        <v>44</v>
      </c>
      <c r="C38" s="11"/>
      <c r="D38" s="29">
        <v>24.335904027420735</v>
      </c>
      <c r="E38" s="29">
        <v>28.462168806337065</v>
      </c>
      <c r="F38" s="29">
        <v>33.167907361455747</v>
      </c>
      <c r="G38" s="29">
        <v>35.903271692745378</v>
      </c>
      <c r="H38" s="29">
        <v>42.285259809119829</v>
      </c>
      <c r="I38" s="29">
        <v>44.857826202498003</v>
      </c>
      <c r="J38" s="30">
        <v>43.743482794577687</v>
      </c>
      <c r="K38" s="30">
        <v>47.436248971757607</v>
      </c>
      <c r="L38" s="30">
        <v>48.203842940685043</v>
      </c>
      <c r="M38" s="29">
        <v>45.620022753128552</v>
      </c>
      <c r="N38" s="125">
        <v>47.120567375886523</v>
      </c>
      <c r="O38" s="150">
        <v>48.00342270393611</v>
      </c>
      <c r="P38" s="150">
        <v>50.184615384615384</v>
      </c>
      <c r="Q38" s="150">
        <v>49.228944246737839</v>
      </c>
      <c r="R38" s="150">
        <v>52.638112973308502</v>
      </c>
      <c r="S38" s="150">
        <v>52.509652509652511</v>
      </c>
    </row>
    <row r="39" spans="1:19" s="75" customFormat="1" ht="12.75" customHeight="1">
      <c r="A39" s="11"/>
      <c r="B39" s="6" t="s">
        <v>150</v>
      </c>
      <c r="C39" s="11"/>
      <c r="D39" s="29">
        <v>100</v>
      </c>
      <c r="E39" s="29">
        <v>100</v>
      </c>
      <c r="F39" s="29">
        <v>98.254364089775578</v>
      </c>
      <c r="G39" s="29">
        <v>98.969889064976215</v>
      </c>
      <c r="H39" s="29">
        <v>93.667711598746095</v>
      </c>
      <c r="I39" s="29">
        <v>88.921800947867311</v>
      </c>
      <c r="J39" s="30">
        <v>59.237187127532771</v>
      </c>
      <c r="K39" s="30">
        <v>58.843930635838156</v>
      </c>
      <c r="L39" s="30">
        <v>45.638359329867129</v>
      </c>
      <c r="M39" s="29">
        <v>44.887780548628427</v>
      </c>
      <c r="N39" s="125">
        <v>43.28717639975919</v>
      </c>
      <c r="O39" s="210">
        <v>39.928698752228165</v>
      </c>
      <c r="P39" s="210">
        <v>29.964114832535884</v>
      </c>
      <c r="Q39" s="291"/>
      <c r="R39" s="291"/>
      <c r="S39" s="291"/>
    </row>
    <row r="40" spans="1:19" s="75" customFormat="1" ht="12.75" customHeight="1">
      <c r="A40" s="11"/>
      <c r="B40" s="7" t="s">
        <v>151</v>
      </c>
      <c r="C40" s="33"/>
      <c r="D40" s="34">
        <v>0</v>
      </c>
      <c r="E40" s="34">
        <v>0</v>
      </c>
      <c r="F40" s="34">
        <v>2.3275145469659186</v>
      </c>
      <c r="G40" s="34">
        <v>1.9017432646592707</v>
      </c>
      <c r="H40" s="34">
        <v>8.7774294670846409</v>
      </c>
      <c r="I40" s="34">
        <v>16.765402843601898</v>
      </c>
      <c r="J40" s="35">
        <v>50.178784266984501</v>
      </c>
      <c r="K40" s="35">
        <v>51.502890173410414</v>
      </c>
      <c r="L40" s="35">
        <v>64.18255343731947</v>
      </c>
      <c r="M40" s="34">
        <v>65.149625935162092</v>
      </c>
      <c r="N40" s="127">
        <v>66.405779650812775</v>
      </c>
      <c r="O40" s="265">
        <v>68.270944741532972</v>
      </c>
      <c r="P40" s="265">
        <v>75.777511961722482</v>
      </c>
      <c r="Q40" s="292"/>
      <c r="R40" s="292"/>
      <c r="S40" s="292"/>
    </row>
    <row r="41" spans="1:19" s="75" customFormat="1" ht="12.75" customHeight="1">
      <c r="A41" s="11"/>
      <c r="B41" s="6" t="s">
        <v>47</v>
      </c>
      <c r="C41" s="11"/>
      <c r="D41" s="29">
        <v>3.7989145958297628</v>
      </c>
      <c r="E41" s="29">
        <v>3.5782573067467904</v>
      </c>
      <c r="F41" s="29">
        <v>2.6192445547284255</v>
      </c>
      <c r="G41" s="29">
        <v>2.8733997155049789</v>
      </c>
      <c r="H41" s="29">
        <v>2.8366914103923646</v>
      </c>
      <c r="I41" s="29">
        <v>2.9231995748073345</v>
      </c>
      <c r="J41" s="30">
        <v>3.3628779979144943</v>
      </c>
      <c r="K41" s="30">
        <v>2.4129421442281327</v>
      </c>
      <c r="L41" s="30">
        <v>2.2277917014759119</v>
      </c>
      <c r="M41" s="29">
        <v>3.4982935153583616</v>
      </c>
      <c r="N41" s="125">
        <v>2.9503546099290778</v>
      </c>
      <c r="O41" s="150">
        <v>2.7952082144894468</v>
      </c>
      <c r="P41" s="150">
        <v>3.1384615384615384</v>
      </c>
      <c r="Q41" s="150">
        <v>4.2704626334519569</v>
      </c>
      <c r="R41" s="150">
        <v>3.7864680322780879</v>
      </c>
      <c r="S41" s="150">
        <v>2.9601029601029603</v>
      </c>
    </row>
    <row r="42" spans="1:19" s="75" customFormat="1" ht="12.75" customHeight="1">
      <c r="A42" s="11"/>
      <c r="B42" s="60" t="s">
        <v>45</v>
      </c>
      <c r="C42" s="61"/>
      <c r="D42" s="62">
        <v>33.219080262782064</v>
      </c>
      <c r="E42" s="62">
        <v>35.181644359464627</v>
      </c>
      <c r="F42" s="62">
        <v>37.468982630272954</v>
      </c>
      <c r="G42" s="62">
        <v>40.2275960170697</v>
      </c>
      <c r="H42" s="62">
        <v>46.739130434782609</v>
      </c>
      <c r="I42" s="69">
        <v>48.47196385862344</v>
      </c>
      <c r="J42" s="69">
        <v>51.564129301355578</v>
      </c>
      <c r="K42" s="69">
        <v>53.358925143953932</v>
      </c>
      <c r="L42" s="69">
        <v>53.745474798106379</v>
      </c>
      <c r="M42" s="62">
        <v>52.275312855517633</v>
      </c>
      <c r="N42" s="130">
        <v>53.049645390070921</v>
      </c>
      <c r="O42" s="266">
        <v>54.135767256132347</v>
      </c>
      <c r="P42" s="300">
        <v>56.984615384615381</v>
      </c>
      <c r="Q42" s="300">
        <v>55.931198102016609</v>
      </c>
      <c r="R42" s="300">
        <v>58.721291123525759</v>
      </c>
      <c r="S42" s="300">
        <v>58.301158301158303</v>
      </c>
    </row>
    <row r="43" spans="1:19" s="75" customFormat="1" ht="12.75" customHeight="1">
      <c r="A43" s="11"/>
      <c r="B43" s="15" t="s">
        <v>48</v>
      </c>
      <c r="C43" s="11"/>
      <c r="D43" s="29">
        <v>2.5135675521279635</v>
      </c>
      <c r="E43" s="29">
        <v>2.7314941272876263</v>
      </c>
      <c r="F43" s="29">
        <v>2.7019575406672183</v>
      </c>
      <c r="G43" s="29">
        <v>2.7596017069701282</v>
      </c>
      <c r="H43" s="29">
        <v>1.6436903499469777</v>
      </c>
      <c r="I43" s="29">
        <v>1.6210470369386127</v>
      </c>
      <c r="J43" s="38">
        <v>2.1637122002085505</v>
      </c>
      <c r="K43" s="30">
        <v>2.0564847820126131</v>
      </c>
      <c r="L43" s="30">
        <v>1.642996379838485</v>
      </c>
      <c r="M43" s="29">
        <v>2.4175199089874857</v>
      </c>
      <c r="N43" s="125">
        <v>2.7801418439716312</v>
      </c>
      <c r="O43" s="150">
        <v>2.5670279520821451</v>
      </c>
      <c r="P43" s="150">
        <v>2.3692307692307693</v>
      </c>
      <c r="Q43" s="150">
        <v>2.7283511269276395</v>
      </c>
      <c r="R43" s="150">
        <v>2.4829298572315333</v>
      </c>
      <c r="S43" s="150">
        <v>2.4453024453024454</v>
      </c>
    </row>
    <row r="44" spans="1:19" s="75" customFormat="1" ht="12.75" customHeight="1">
      <c r="A44" s="11"/>
      <c r="B44" s="17" t="s">
        <v>49</v>
      </c>
      <c r="C44" s="33"/>
      <c r="D44" s="34">
        <v>5.1413881748071981</v>
      </c>
      <c r="E44" s="34">
        <v>7.4296640262223432</v>
      </c>
      <c r="F44" s="34">
        <v>6.0931899641577063</v>
      </c>
      <c r="G44" s="34">
        <v>6.6002844950213371</v>
      </c>
      <c r="H44" s="34">
        <v>3.6320254506892895</v>
      </c>
      <c r="I44" s="34">
        <v>5.7666755248471961</v>
      </c>
      <c r="J44" s="35">
        <v>6.2043795620437958</v>
      </c>
      <c r="K44" s="35">
        <v>5.6758979983548121</v>
      </c>
      <c r="L44" s="35">
        <v>5.8201058201058204</v>
      </c>
      <c r="M44" s="34">
        <v>8.4186575654152449</v>
      </c>
      <c r="N44" s="127">
        <v>7.4042553191489358</v>
      </c>
      <c r="O44" s="265">
        <v>8.3856246434683399</v>
      </c>
      <c r="P44" s="265">
        <v>7.0769230769230766</v>
      </c>
      <c r="Q44" s="265">
        <v>8.9561091340450769</v>
      </c>
      <c r="R44" s="265">
        <v>7.6350093109869643</v>
      </c>
      <c r="S44" s="265">
        <v>7.0785070785070783</v>
      </c>
    </row>
    <row r="45" spans="1:19" s="75" customFormat="1" ht="12.75" customHeight="1">
      <c r="A45" s="11"/>
      <c r="B45" s="6" t="s">
        <v>145</v>
      </c>
      <c r="C45" s="11"/>
      <c r="D45" s="150">
        <v>10.051940116101436</v>
      </c>
      <c r="E45" s="150">
        <v>9.7482435597189703</v>
      </c>
      <c r="F45" s="150">
        <v>9.3345111896348651</v>
      </c>
      <c r="G45" s="150">
        <v>9.3009118541033438</v>
      </c>
      <c r="H45" s="150">
        <v>8.8596981553940743</v>
      </c>
      <c r="I45" s="150">
        <v>8.8537330002775469</v>
      </c>
      <c r="J45" s="151">
        <v>8.2048458149779737</v>
      </c>
      <c r="K45" s="151">
        <v>7.9015918958031834</v>
      </c>
      <c r="L45" s="151">
        <v>6.6843345111896353</v>
      </c>
      <c r="M45" s="151">
        <v>7.8507462686567164</v>
      </c>
      <c r="N45" s="126">
        <v>7.559008066925605</v>
      </c>
      <c r="O45" s="151">
        <v>8.4460474902314395</v>
      </c>
      <c r="P45" s="151">
        <v>6.3583815028901736</v>
      </c>
      <c r="Q45" s="151">
        <v>6.3354037267080745</v>
      </c>
      <c r="R45" s="151">
        <v>6.0920285158781597</v>
      </c>
      <c r="S45" s="151">
        <v>6.2542030934767991</v>
      </c>
    </row>
    <row r="46" spans="1:19" s="75" customFormat="1" ht="12.75" customHeight="1">
      <c r="A46" s="11"/>
      <c r="B46" s="7" t="s">
        <v>146</v>
      </c>
      <c r="C46" s="33"/>
      <c r="D46" s="34">
        <v>2.413687748243202</v>
      </c>
      <c r="E46" s="34">
        <v>1.7564402810304449</v>
      </c>
      <c r="F46" s="34">
        <v>2.3262661955241462</v>
      </c>
      <c r="G46" s="34">
        <v>2.2492401215805473</v>
      </c>
      <c r="H46" s="34">
        <v>1.9843487982112913</v>
      </c>
      <c r="I46" s="34">
        <v>1.9150707743547044</v>
      </c>
      <c r="J46" s="35">
        <v>1.9273127753303965</v>
      </c>
      <c r="K46" s="35">
        <v>2.6338639652677278</v>
      </c>
      <c r="L46" s="35">
        <v>2.2673733804475855</v>
      </c>
      <c r="M46" s="35">
        <v>1.5820895522388059</v>
      </c>
      <c r="N46" s="128">
        <v>1.6731401254855094</v>
      </c>
      <c r="O46" s="268">
        <v>2.2242260294559664</v>
      </c>
      <c r="P46" s="268">
        <v>2.0676691729323307</v>
      </c>
      <c r="Q46" s="292"/>
      <c r="R46" s="292"/>
      <c r="S46" s="292"/>
    </row>
    <row r="47" spans="1:19" s="75" customFormat="1" ht="12.75" customHeight="1">
      <c r="A47" s="11"/>
      <c r="B47" s="7" t="s">
        <v>144</v>
      </c>
      <c r="C47" s="33"/>
      <c r="D47" s="127">
        <v>58.697514995715508</v>
      </c>
      <c r="E47" s="127">
        <v>58.727123736683964</v>
      </c>
      <c r="F47" s="127">
        <v>61.124896608767578</v>
      </c>
      <c r="G47" s="127">
        <v>67.311522048364154</v>
      </c>
      <c r="H47" s="127">
        <v>67.656415694591729</v>
      </c>
      <c r="I47" s="127">
        <v>71.857560457082116</v>
      </c>
      <c r="J47" s="128">
        <v>74.061522419186659</v>
      </c>
      <c r="K47" s="128">
        <v>75.404442007129148</v>
      </c>
      <c r="L47" s="128">
        <v>74.658869395711505</v>
      </c>
      <c r="M47" s="128">
        <v>74.772468714448237</v>
      </c>
      <c r="N47" s="128">
        <v>74.496453900709213</v>
      </c>
      <c r="O47" s="301">
        <v>77.919814061592092</v>
      </c>
      <c r="P47" s="301">
        <v>79.230769230769226</v>
      </c>
      <c r="Q47" s="301">
        <v>78.054567022538549</v>
      </c>
      <c r="R47" s="301">
        <v>80.44692737430168</v>
      </c>
      <c r="S47" s="301">
        <v>79.536679536679543</v>
      </c>
    </row>
    <row r="48" spans="1:19" ht="12.75" customHeight="1">
      <c r="B48" s="99" t="s">
        <v>253</v>
      </c>
      <c r="C48" s="99"/>
      <c r="D48" s="102">
        <v>2.3419203747072599</v>
      </c>
      <c r="E48" s="102">
        <v>2.1072796934865901</v>
      </c>
      <c r="F48" s="102">
        <v>3.654485049833887</v>
      </c>
      <c r="G48" s="102">
        <v>2.9318541996830429</v>
      </c>
      <c r="H48" s="102">
        <v>2.6942355889724312</v>
      </c>
      <c r="I48" s="102">
        <v>1.8354055654233274</v>
      </c>
      <c r="J48" s="102">
        <v>2.5995575221238938</v>
      </c>
      <c r="K48" s="102">
        <v>2.0385674931129478</v>
      </c>
      <c r="L48" s="102">
        <v>2.535832414553473</v>
      </c>
      <c r="M48" s="102">
        <v>2.7202838557066826</v>
      </c>
      <c r="N48" s="212">
        <v>2.0630372492836675</v>
      </c>
      <c r="O48" s="102">
        <v>2.3730684326710816</v>
      </c>
      <c r="P48" s="302">
        <v>1.6929363689433743</v>
      </c>
      <c r="Q48" s="302">
        <v>2.0689655172413794</v>
      </c>
      <c r="R48" s="302">
        <v>2.1739130434782608</v>
      </c>
      <c r="S48" s="302">
        <v>2.3391812865497075</v>
      </c>
    </row>
    <row r="49" spans="1:19" ht="12.75" customHeight="1">
      <c r="B49" s="104" t="s">
        <v>254</v>
      </c>
      <c r="C49" s="104"/>
      <c r="D49" s="106">
        <v>17.293233082706767</v>
      </c>
      <c r="E49" s="106">
        <v>18.320610687022899</v>
      </c>
      <c r="F49" s="106">
        <v>12.631578947368421</v>
      </c>
      <c r="G49" s="106">
        <v>11.881188118811881</v>
      </c>
      <c r="H49" s="106">
        <v>12.149532710280374</v>
      </c>
      <c r="I49" s="106">
        <v>7.2727272727272725</v>
      </c>
      <c r="J49" s="106">
        <v>7.7519379844961236</v>
      </c>
      <c r="K49" s="106">
        <v>12.5</v>
      </c>
      <c r="L49" s="106">
        <v>5</v>
      </c>
      <c r="M49" s="106">
        <v>8.9430894308943092</v>
      </c>
      <c r="N49" s="209">
        <v>7.6923076923076925</v>
      </c>
      <c r="O49" s="106">
        <v>7.1</v>
      </c>
      <c r="P49" s="301">
        <v>4.9019607843137258</v>
      </c>
      <c r="Q49" s="301">
        <v>6.9444444444444446</v>
      </c>
      <c r="R49" s="301">
        <v>3.278688524590164</v>
      </c>
      <c r="S49" s="301">
        <v>8.695652173913043</v>
      </c>
    </row>
    <row r="50" spans="1:19" ht="23.25" customHeight="1">
      <c r="B50" s="427" t="s">
        <v>94</v>
      </c>
      <c r="C50" s="427"/>
      <c r="D50" s="307">
        <v>47</v>
      </c>
      <c r="E50" s="307">
        <v>53</v>
      </c>
      <c r="F50" s="307">
        <v>67</v>
      </c>
      <c r="G50" s="307">
        <v>101</v>
      </c>
      <c r="H50" s="307">
        <v>175</v>
      </c>
      <c r="I50" s="307">
        <v>194</v>
      </c>
      <c r="J50" s="307">
        <v>188</v>
      </c>
      <c r="K50" s="307">
        <v>182</v>
      </c>
      <c r="L50" s="307">
        <v>184</v>
      </c>
      <c r="M50" s="307">
        <v>165</v>
      </c>
      <c r="N50" s="307">
        <v>165</v>
      </c>
      <c r="O50" s="308">
        <v>192</v>
      </c>
      <c r="P50" s="307">
        <v>176</v>
      </c>
      <c r="Q50" s="309">
        <v>143</v>
      </c>
      <c r="R50" s="309">
        <v>205</v>
      </c>
      <c r="S50" s="309">
        <v>215</v>
      </c>
    </row>
    <row r="51" spans="1:19" s="75" customFormat="1" ht="12.75" customHeight="1">
      <c r="A51" s="11"/>
      <c r="B51" s="6"/>
      <c r="C51" s="11"/>
      <c r="D51" s="125"/>
      <c r="E51" s="125"/>
      <c r="F51" s="125"/>
      <c r="G51" s="125"/>
      <c r="H51" s="125"/>
      <c r="I51" s="125"/>
      <c r="J51" s="126"/>
      <c r="K51" s="126"/>
      <c r="L51" s="126"/>
      <c r="M51" s="126"/>
      <c r="N51" s="200"/>
      <c r="O51" s="203"/>
      <c r="P51" s="203"/>
      <c r="Q51" s="203"/>
      <c r="R51" s="203"/>
      <c r="S51" s="203"/>
    </row>
    <row r="52" spans="1:19" s="75" customFormat="1" ht="12.75" customHeight="1">
      <c r="A52" s="11"/>
      <c r="B52" s="6"/>
      <c r="C52" s="11"/>
      <c r="D52" s="125"/>
      <c r="E52" s="125"/>
      <c r="F52" s="125"/>
      <c r="G52" s="125"/>
      <c r="H52" s="125"/>
      <c r="I52" s="125"/>
      <c r="J52" s="126"/>
      <c r="K52" s="126"/>
      <c r="L52" s="126"/>
      <c r="M52" s="126"/>
      <c r="N52" s="200"/>
      <c r="O52" s="206"/>
      <c r="P52" s="206"/>
      <c r="Q52" s="206"/>
      <c r="R52" s="206"/>
      <c r="S52" s="206"/>
    </row>
    <row r="53" spans="1:19" ht="12.75" customHeight="1">
      <c r="A53" s="43"/>
      <c r="B53" s="24"/>
      <c r="C53" s="25"/>
      <c r="D53" s="73" t="s">
        <v>54</v>
      </c>
      <c r="E53" s="73" t="s">
        <v>55</v>
      </c>
      <c r="F53" s="73" t="s">
        <v>56</v>
      </c>
      <c r="G53" s="73" t="s">
        <v>57</v>
      </c>
      <c r="H53" s="73" t="s">
        <v>58</v>
      </c>
      <c r="I53" s="73" t="s">
        <v>59</v>
      </c>
      <c r="J53" s="73" t="s">
        <v>60</v>
      </c>
      <c r="K53" s="73" t="s">
        <v>61</v>
      </c>
      <c r="L53" s="73" t="s">
        <v>62</v>
      </c>
      <c r="M53" s="73" t="s">
        <v>63</v>
      </c>
      <c r="N53" s="82" t="s">
        <v>64</v>
      </c>
      <c r="O53" s="262">
        <v>2013</v>
      </c>
      <c r="P53" s="196">
        <v>2014</v>
      </c>
      <c r="Q53" s="261" t="s">
        <v>257</v>
      </c>
      <c r="R53" s="261" t="s">
        <v>255</v>
      </c>
      <c r="S53" s="261" t="s">
        <v>256</v>
      </c>
    </row>
    <row r="54" spans="1:19" ht="12.75" customHeight="1">
      <c r="B54" s="99" t="s">
        <v>52</v>
      </c>
      <c r="C54" s="99"/>
      <c r="D54" s="101">
        <v>2900</v>
      </c>
      <c r="E54" s="101">
        <v>2676</v>
      </c>
      <c r="F54" s="101">
        <v>2502</v>
      </c>
      <c r="G54" s="101">
        <v>2346</v>
      </c>
      <c r="H54" s="101">
        <v>2475</v>
      </c>
      <c r="I54" s="101">
        <v>2419</v>
      </c>
      <c r="J54" s="101">
        <v>2408</v>
      </c>
      <c r="K54" s="101">
        <v>2296</v>
      </c>
      <c r="L54" s="101">
        <v>2267</v>
      </c>
      <c r="M54" s="101">
        <v>2146</v>
      </c>
      <c r="N54" s="101">
        <v>2096</v>
      </c>
      <c r="O54" s="101">
        <v>2207</v>
      </c>
      <c r="P54" s="101">
        <v>2093</v>
      </c>
      <c r="Q54" s="306">
        <v>2035</v>
      </c>
      <c r="R54" s="306">
        <v>2049</v>
      </c>
      <c r="S54" s="306">
        <v>2004</v>
      </c>
    </row>
    <row r="55" spans="1:19" ht="12.75" customHeight="1">
      <c r="B55" s="65" t="s">
        <v>23</v>
      </c>
      <c r="C55" s="99"/>
      <c r="D55" s="101"/>
      <c r="E55" s="101"/>
      <c r="F55" s="101"/>
      <c r="G55" s="101"/>
      <c r="H55" s="101"/>
      <c r="I55" s="101"/>
      <c r="J55" s="101"/>
      <c r="K55" s="101"/>
      <c r="L55" s="101"/>
      <c r="M55" s="101"/>
      <c r="N55" s="201"/>
      <c r="O55" s="204"/>
      <c r="P55" s="204"/>
      <c r="Q55" s="310"/>
      <c r="R55" s="310"/>
      <c r="S55" s="310"/>
    </row>
    <row r="56" spans="1:19" ht="12.75" customHeight="1">
      <c r="B56" s="90" t="s">
        <v>71</v>
      </c>
      <c r="C56" s="99"/>
      <c r="D56" s="103">
        <v>30.044998269297334</v>
      </c>
      <c r="E56" s="103">
        <v>29.820627802690584</v>
      </c>
      <c r="F56" s="103">
        <v>31.854516386890488</v>
      </c>
      <c r="G56" s="103">
        <v>32.608695652173914</v>
      </c>
      <c r="H56" s="103">
        <v>31.595959595959595</v>
      </c>
      <c r="I56" s="103">
        <v>29.764365440264573</v>
      </c>
      <c r="J56" s="103">
        <v>31.644518272425248</v>
      </c>
      <c r="K56" s="103">
        <v>30.662020905923345</v>
      </c>
      <c r="L56" s="103">
        <v>34.009704455227173</v>
      </c>
      <c r="M56" s="103">
        <v>31.780055917986953</v>
      </c>
      <c r="N56" s="103">
        <v>31.583969465648856</v>
      </c>
      <c r="O56" s="103">
        <v>31.536021748980517</v>
      </c>
      <c r="P56" s="103">
        <v>32.919254658385093</v>
      </c>
      <c r="Q56" s="311"/>
      <c r="R56" s="311"/>
      <c r="S56" s="311"/>
    </row>
    <row r="57" spans="1:19" ht="12.75" customHeight="1">
      <c r="B57" s="90" t="s">
        <v>72</v>
      </c>
      <c r="C57" s="99"/>
      <c r="D57" s="103">
        <v>32.364139840775351</v>
      </c>
      <c r="E57" s="103">
        <v>36.883408071748882</v>
      </c>
      <c r="F57" s="103">
        <v>36.610711430855318</v>
      </c>
      <c r="G57" s="103">
        <v>33.80221653878943</v>
      </c>
      <c r="H57" s="103">
        <v>28.282828282828284</v>
      </c>
      <c r="I57" s="103">
        <v>30.095080611823068</v>
      </c>
      <c r="J57" s="103">
        <v>28.612956810631228</v>
      </c>
      <c r="K57" s="103">
        <v>31.184668989547038</v>
      </c>
      <c r="L57" s="103">
        <v>29.422143802382003</v>
      </c>
      <c r="M57" s="103">
        <v>32.385834109972038</v>
      </c>
      <c r="N57" s="103">
        <v>34.208015267175576</v>
      </c>
      <c r="O57" s="103">
        <v>34.934299954689621</v>
      </c>
      <c r="P57" s="103">
        <v>32.823698041089344</v>
      </c>
      <c r="Q57" s="311"/>
      <c r="R57" s="311"/>
      <c r="S57" s="311"/>
    </row>
    <row r="58" spans="1:19" ht="12.75" customHeight="1">
      <c r="B58" s="90" t="s">
        <v>70</v>
      </c>
      <c r="C58" s="99"/>
      <c r="D58" s="103">
        <v>28.00276912426445</v>
      </c>
      <c r="E58" s="103">
        <v>24.327354260089685</v>
      </c>
      <c r="F58" s="103">
        <v>23.021582733812949</v>
      </c>
      <c r="G58" s="103">
        <v>24.083546462063087</v>
      </c>
      <c r="H58" s="103">
        <v>28.404040404040405</v>
      </c>
      <c r="I58" s="103">
        <v>28.276147168251345</v>
      </c>
      <c r="J58" s="103">
        <v>26.411960132890364</v>
      </c>
      <c r="K58" s="103">
        <v>24.520905923344948</v>
      </c>
      <c r="L58" s="103">
        <v>25.319805910895457</v>
      </c>
      <c r="M58" s="103">
        <v>23.811742777260019</v>
      </c>
      <c r="N58" s="103">
        <v>21.708015267175572</v>
      </c>
      <c r="O58" s="103">
        <v>21.250566379700953</v>
      </c>
      <c r="P58" s="103">
        <v>20.496894409937887</v>
      </c>
      <c r="Q58" s="311"/>
      <c r="R58" s="311"/>
      <c r="S58" s="311"/>
    </row>
    <row r="59" spans="1:19" ht="12.75" customHeight="1">
      <c r="B59" s="90" t="s">
        <v>69</v>
      </c>
      <c r="C59" s="99"/>
      <c r="D59" s="103">
        <v>9.588092765662859</v>
      </c>
      <c r="E59" s="103">
        <v>8.9686098654708513</v>
      </c>
      <c r="F59" s="103">
        <v>8.5131894484412474</v>
      </c>
      <c r="G59" s="103">
        <v>9.5055413469735726</v>
      </c>
      <c r="H59" s="103">
        <v>11.717171717171718</v>
      </c>
      <c r="I59" s="103">
        <v>11.864406779661017</v>
      </c>
      <c r="J59" s="103">
        <v>13.330564784053156</v>
      </c>
      <c r="K59" s="103">
        <v>13.632404181184668</v>
      </c>
      <c r="L59" s="103">
        <v>11.248345831495369</v>
      </c>
      <c r="M59" s="103">
        <v>12.022367194780989</v>
      </c>
      <c r="N59" s="103">
        <v>12.5</v>
      </c>
      <c r="O59" s="103">
        <v>12.279111916628908</v>
      </c>
      <c r="P59" s="103">
        <v>13.760152890587673</v>
      </c>
      <c r="Q59" s="311"/>
      <c r="R59" s="311"/>
      <c r="S59" s="311"/>
    </row>
    <row r="60" spans="1:19" ht="12.75" customHeight="1">
      <c r="B60" s="104" t="s">
        <v>93</v>
      </c>
      <c r="C60" s="104"/>
      <c r="D60" s="104"/>
      <c r="E60" s="106">
        <v>210.8364914160554</v>
      </c>
      <c r="F60" s="106">
        <v>193.25029698137166</v>
      </c>
      <c r="G60" s="106">
        <v>175.6261453879047</v>
      </c>
      <c r="H60" s="106">
        <v>180.61659220641229</v>
      </c>
      <c r="I60" s="106">
        <v>173.76413045742564</v>
      </c>
      <c r="J60" s="106">
        <v>168.85104855238976</v>
      </c>
      <c r="K60" s="106">
        <v>158.72576943284574</v>
      </c>
      <c r="L60" s="106">
        <v>155.06378682593936</v>
      </c>
      <c r="M60" s="106">
        <v>145.97954245685065</v>
      </c>
      <c r="N60" s="209">
        <v>142.15479816528074</v>
      </c>
      <c r="O60" s="106">
        <v>149.92707443841883</v>
      </c>
      <c r="P60" s="106">
        <v>142.68982245922808</v>
      </c>
      <c r="Q60" s="301">
        <f>+Q54*100000/Poblacs!L46</f>
        <v>138.69124534515379</v>
      </c>
      <c r="R60" s="301">
        <f>+R54*100000/Poblacs!M46</f>
        <v>139.87808965714507</v>
      </c>
      <c r="S60" s="301">
        <f>+S54*100000/Poblacs!N46</f>
        <v>136.30121752898953</v>
      </c>
    </row>
    <row r="61" spans="1:19" s="52" customFormat="1" ht="24" customHeight="1">
      <c r="A61" s="44"/>
      <c r="B61" s="422" t="s">
        <v>258</v>
      </c>
      <c r="C61" s="423"/>
      <c r="D61" s="423"/>
      <c r="E61" s="423"/>
      <c r="F61" s="423"/>
      <c r="G61" s="423"/>
      <c r="H61" s="423"/>
      <c r="I61" s="423"/>
      <c r="J61" s="423"/>
      <c r="K61" s="423"/>
      <c r="L61" s="423"/>
      <c r="M61" s="423"/>
      <c r="N61" s="423"/>
      <c r="O61" s="423"/>
      <c r="P61" s="423"/>
      <c r="Q61" s="423"/>
      <c r="R61" s="423"/>
      <c r="S61" s="423"/>
    </row>
    <row r="62" spans="1:19" ht="24" customHeight="1">
      <c r="B62" s="424"/>
      <c r="C62" s="424"/>
      <c r="D62" s="424"/>
      <c r="E62" s="424"/>
      <c r="F62" s="424"/>
      <c r="G62" s="424"/>
      <c r="H62" s="424"/>
      <c r="I62" s="424"/>
      <c r="J62" s="424"/>
      <c r="K62" s="424"/>
      <c r="L62" s="424"/>
      <c r="M62" s="424"/>
      <c r="N62" s="424"/>
      <c r="O62" s="424"/>
      <c r="P62" s="424"/>
      <c r="Q62" s="424"/>
      <c r="R62" s="424"/>
      <c r="S62" s="424"/>
    </row>
    <row r="63" spans="1:19">
      <c r="B63" s="421" t="s">
        <v>297</v>
      </c>
      <c r="C63" s="421"/>
      <c r="D63" s="421"/>
      <c r="E63" s="421"/>
      <c r="F63" s="421"/>
      <c r="G63" s="421"/>
      <c r="H63" s="421"/>
      <c r="I63" s="421"/>
      <c r="J63" s="421"/>
      <c r="K63" s="421"/>
      <c r="L63" s="421"/>
      <c r="M63" s="421"/>
      <c r="N63" s="396" t="s">
        <v>298</v>
      </c>
      <c r="O63" s="395"/>
      <c r="P63" s="395"/>
      <c r="Q63" s="395"/>
      <c r="R63" s="395"/>
      <c r="S63" s="395"/>
    </row>
    <row r="64" spans="1:19">
      <c r="B64" s="395"/>
      <c r="C64" s="395"/>
      <c r="D64" s="395"/>
      <c r="E64" s="395"/>
      <c r="F64" s="395"/>
      <c r="G64" s="395"/>
      <c r="H64" s="395"/>
      <c r="I64" s="395"/>
      <c r="J64" s="395"/>
      <c r="K64" s="395"/>
      <c r="L64" s="395"/>
      <c r="M64" s="395"/>
      <c r="N64" s="396" t="s">
        <v>299</v>
      </c>
    </row>
    <row r="65" spans="2:2">
      <c r="B65" s="203"/>
    </row>
  </sheetData>
  <mergeCells count="8">
    <mergeCell ref="B63:M63"/>
    <mergeCell ref="B61:S62"/>
    <mergeCell ref="B2:S3"/>
    <mergeCell ref="C4:D4"/>
    <mergeCell ref="B50:C50"/>
    <mergeCell ref="D13:Q13"/>
    <mergeCell ref="F4:G4"/>
    <mergeCell ref="N4:S4"/>
  </mergeCells>
  <phoneticPr fontId="2" type="noConversion"/>
  <hyperlinks>
    <hyperlink ref="B4" location="ÍNDICE!A1" display="Índice"/>
    <hyperlink ref="N4" location="PCVA!A1" display="Distribución por tipo de diagnóstico y Áea e Salud de residencia"/>
    <hyperlink ref="C4:D4" location="PCVS!A1" display="Distribución por género"/>
    <hyperlink ref="F4:G4" location="PCVS!A92" display="Distrib. por edad"/>
    <hyperlink ref="I4:M4" location="'PCVA(2)'!A1" display="Distrib. por Área de Salud de residencia"/>
    <hyperlink ref="I4" location="'PCVA(2)'!A1" display="Distrib. por Área de Salud de residencia"/>
    <hyperlink ref="N63" r:id="rId1"/>
    <hyperlink ref="N64" r:id="rId2"/>
  </hyperlinks>
  <pageMargins left="0.75" right="0.75" top="1" bottom="1" header="0" footer="0"/>
  <pageSetup paperSize="9" orientation="landscape" horizontalDpi="200" verticalDpi="200"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82"/>
  <sheetViews>
    <sheetView showGridLines="0" showRowColHeaders="0" topLeftCell="A53" zoomScaleNormal="100" workbookViewId="0">
      <selection activeCell="B58" sqref="B58"/>
    </sheetView>
  </sheetViews>
  <sheetFormatPr baseColWidth="10" defaultRowHeight="12.75"/>
  <cols>
    <col min="1" max="1" width="6.42578125" style="44" customWidth="1"/>
    <col min="2" max="2" width="32.7109375" style="44" customWidth="1"/>
    <col min="3" max="3" width="2.7109375" style="44" customWidth="1"/>
    <col min="4" max="5" width="9.7109375" style="44" customWidth="1"/>
    <col min="6" max="7" width="9.7109375" style="154" customWidth="1"/>
    <col min="8" max="16" width="9.7109375" style="44" customWidth="1"/>
    <col min="17" max="16384" width="11.42578125" style="44"/>
  </cols>
  <sheetData>
    <row r="1" spans="1:13">
      <c r="A1" s="43"/>
      <c r="B1" s="43"/>
      <c r="C1" s="43"/>
      <c r="D1" s="43"/>
      <c r="E1" s="43"/>
    </row>
    <row r="2" spans="1:13" ht="21.95" customHeight="1">
      <c r="A2" s="43"/>
      <c r="B2" s="430" t="s">
        <v>267</v>
      </c>
      <c r="C2" s="431"/>
      <c r="D2" s="431"/>
      <c r="E2" s="431"/>
      <c r="F2" s="431"/>
      <c r="G2" s="431"/>
      <c r="H2" s="431"/>
      <c r="I2" s="431"/>
      <c r="J2" s="431"/>
      <c r="K2" s="431"/>
      <c r="L2" s="431"/>
      <c r="M2" s="431"/>
    </row>
    <row r="3" spans="1:13" ht="21.95" customHeight="1">
      <c r="A3" s="43"/>
      <c r="B3" s="431"/>
      <c r="C3" s="431"/>
      <c r="D3" s="431"/>
      <c r="E3" s="431"/>
      <c r="F3" s="431"/>
      <c r="G3" s="431"/>
      <c r="H3" s="431"/>
      <c r="I3" s="431"/>
      <c r="J3" s="431"/>
      <c r="K3" s="431"/>
      <c r="L3" s="431"/>
      <c r="M3" s="431"/>
    </row>
    <row r="4" spans="1:13" ht="14.25" customHeight="1">
      <c r="A4" s="10"/>
      <c r="B4" s="110" t="s">
        <v>33</v>
      </c>
      <c r="C4" s="436" t="s">
        <v>141</v>
      </c>
      <c r="D4" s="436"/>
      <c r="E4" s="436"/>
      <c r="F4" s="436"/>
      <c r="G4" s="436"/>
      <c r="H4" s="436"/>
    </row>
    <row r="5" spans="1:13" ht="14.25" customHeight="1">
      <c r="A5" s="43"/>
      <c r="B5" s="40"/>
      <c r="C5" s="20"/>
      <c r="D5" s="441" t="s">
        <v>99</v>
      </c>
      <c r="E5" s="441"/>
      <c r="F5" s="441"/>
      <c r="G5" s="437" t="s">
        <v>102</v>
      </c>
      <c r="H5" s="438"/>
      <c r="J5" s="442" t="s">
        <v>264</v>
      </c>
      <c r="K5" s="442"/>
      <c r="L5" s="442"/>
      <c r="M5" s="439" t="s">
        <v>275</v>
      </c>
    </row>
    <row r="6" spans="1:13" ht="12.75" customHeight="1">
      <c r="A6" s="43"/>
      <c r="B6" s="41"/>
      <c r="C6" s="25"/>
      <c r="D6" s="318" t="s">
        <v>153</v>
      </c>
      <c r="E6" s="319" t="s">
        <v>100</v>
      </c>
      <c r="F6" s="319" t="s">
        <v>101</v>
      </c>
      <c r="G6" s="135" t="s">
        <v>103</v>
      </c>
      <c r="H6" s="349" t="s">
        <v>265</v>
      </c>
      <c r="I6" s="335"/>
      <c r="J6" s="318" t="s">
        <v>153</v>
      </c>
      <c r="K6" s="319" t="s">
        <v>100</v>
      </c>
      <c r="L6" s="319" t="s">
        <v>101</v>
      </c>
      <c r="M6" s="440"/>
    </row>
    <row r="7" spans="1:13" s="93" customFormat="1" ht="12.75" customHeight="1">
      <c r="A7" s="10"/>
      <c r="B7" s="8" t="s">
        <v>9</v>
      </c>
      <c r="C7" s="26"/>
      <c r="D7" s="321">
        <v>10636</v>
      </c>
      <c r="E7" s="321">
        <v>7327</v>
      </c>
      <c r="F7" s="321">
        <v>3309</v>
      </c>
      <c r="G7" s="155"/>
      <c r="H7" s="155"/>
      <c r="I7" s="323"/>
      <c r="J7" s="321">
        <v>16394</v>
      </c>
      <c r="K7" s="321">
        <v>11439</v>
      </c>
      <c r="L7" s="321">
        <v>4955</v>
      </c>
      <c r="M7" s="322"/>
    </row>
    <row r="8" spans="1:13" s="93" customFormat="1" ht="12.75" customHeight="1">
      <c r="A8" s="10"/>
      <c r="B8" s="65" t="s">
        <v>23</v>
      </c>
      <c r="C8" s="42"/>
      <c r="D8" s="321"/>
      <c r="E8" s="321"/>
      <c r="F8" s="321"/>
      <c r="G8" s="157"/>
      <c r="H8" s="157"/>
      <c r="I8" s="323"/>
      <c r="J8" s="321"/>
      <c r="K8" s="321"/>
      <c r="L8" s="321"/>
      <c r="M8" s="322"/>
    </row>
    <row r="9" spans="1:13" s="93" customFormat="1" ht="12.75" customHeight="1">
      <c r="A9" s="10"/>
      <c r="B9" s="90" t="s">
        <v>71</v>
      </c>
      <c r="C9" s="42"/>
      <c r="D9" s="324">
        <v>24.595941183618908</v>
      </c>
      <c r="E9" s="324">
        <v>24.97611573631773</v>
      </c>
      <c r="F9" s="324">
        <v>20.942883046237533</v>
      </c>
      <c r="G9" s="158"/>
      <c r="H9" s="158"/>
      <c r="I9" s="323"/>
      <c r="J9" s="324">
        <v>24.685860680736855</v>
      </c>
      <c r="K9" s="324">
        <v>25.885129819040127</v>
      </c>
      <c r="L9" s="324">
        <v>21.917255297679112</v>
      </c>
      <c r="M9" s="322"/>
    </row>
    <row r="10" spans="1:13" s="93" customFormat="1" ht="12.75" customHeight="1">
      <c r="A10" s="10"/>
      <c r="B10" s="90" t="s">
        <v>72</v>
      </c>
      <c r="C10" s="42"/>
      <c r="D10" s="324">
        <v>38.188115202333215</v>
      </c>
      <c r="E10" s="324">
        <v>30.981302033574451</v>
      </c>
      <c r="F10" s="324">
        <v>40.465397401027502</v>
      </c>
      <c r="G10" s="158"/>
      <c r="H10" s="158"/>
      <c r="I10" s="323"/>
      <c r="J10" s="324">
        <v>38.288398194461386</v>
      </c>
      <c r="K10" s="324">
        <v>36.436751464288839</v>
      </c>
      <c r="L10" s="324">
        <v>42.563067608476288</v>
      </c>
      <c r="M10" s="322"/>
    </row>
    <row r="11" spans="1:13" s="93" customFormat="1" ht="12.75" customHeight="1">
      <c r="A11" s="10"/>
      <c r="B11" s="90" t="s">
        <v>70</v>
      </c>
      <c r="C11" s="42"/>
      <c r="D11" s="324">
        <v>21.442459594118361</v>
      </c>
      <c r="E11" s="324">
        <v>26.845912378872661</v>
      </c>
      <c r="F11" s="324">
        <v>27.621637957086733</v>
      </c>
      <c r="G11" s="158"/>
      <c r="H11" s="158"/>
      <c r="I11" s="323"/>
      <c r="J11" s="324">
        <v>21.501768939856046</v>
      </c>
      <c r="K11" s="324">
        <v>20.928402832415422</v>
      </c>
      <c r="L11" s="324">
        <v>22.825428859737638</v>
      </c>
      <c r="M11" s="322"/>
    </row>
    <row r="12" spans="1:13" s="93" customFormat="1" ht="12.75" customHeight="1">
      <c r="A12" s="10"/>
      <c r="B12" s="90" t="s">
        <v>69</v>
      </c>
      <c r="C12" s="42"/>
      <c r="D12" s="324">
        <v>15.773484019929517</v>
      </c>
      <c r="E12" s="324">
        <v>17.196669851235157</v>
      </c>
      <c r="F12" s="324">
        <v>10.970081595648232</v>
      </c>
      <c r="G12" s="158"/>
      <c r="H12" s="158"/>
      <c r="I12" s="323"/>
      <c r="J12" s="324">
        <v>15.523972184945713</v>
      </c>
      <c r="K12" s="324">
        <v>16.749715884255618</v>
      </c>
      <c r="L12" s="324">
        <v>12.694248234106963</v>
      </c>
      <c r="M12" s="322"/>
    </row>
    <row r="13" spans="1:13" s="93" customFormat="1" ht="12.75" customHeight="1">
      <c r="A13" s="10"/>
      <c r="B13" s="7" t="s">
        <v>15</v>
      </c>
      <c r="C13" s="159"/>
      <c r="D13" s="328">
        <v>241.29025624228521</v>
      </c>
      <c r="E13" s="328">
        <v>329.60927782413791</v>
      </c>
      <c r="F13" s="328">
        <v>151.54138055159413</v>
      </c>
      <c r="G13" s="160">
        <f>+F13/E13</f>
        <v>0.45976066435984425</v>
      </c>
      <c r="H13" s="338" t="s">
        <v>105</v>
      </c>
      <c r="I13" s="325"/>
      <c r="J13" s="328">
        <v>223.31270794242144</v>
      </c>
      <c r="K13" s="328">
        <v>310.7614919811636</v>
      </c>
      <c r="L13" s="328">
        <v>135.37078892347301</v>
      </c>
      <c r="M13" s="383">
        <f>+L13/K13</f>
        <v>0.43560992084462746</v>
      </c>
    </row>
    <row r="14" spans="1:13" s="93" customFormat="1" ht="12.75" customHeight="1">
      <c r="A14" s="10"/>
      <c r="B14" s="7" t="s">
        <v>37</v>
      </c>
      <c r="C14" s="159"/>
      <c r="D14" s="327">
        <v>1.2316591422121896</v>
      </c>
      <c r="E14" s="327">
        <v>1.252490787498294</v>
      </c>
      <c r="F14" s="327">
        <v>1.184950135992747</v>
      </c>
      <c r="G14" s="162"/>
      <c r="H14" s="339"/>
      <c r="I14" s="359"/>
      <c r="J14" s="327">
        <v>1.2447186778466399</v>
      </c>
      <c r="K14" s="327">
        <v>1.2560538508610892</v>
      </c>
      <c r="L14" s="327">
        <v>1.2054490413723511</v>
      </c>
      <c r="M14" s="384">
        <f>+L14/K14</f>
        <v>0.95971127396007272</v>
      </c>
    </row>
    <row r="15" spans="1:13" s="93" customFormat="1" ht="12.75" customHeight="1">
      <c r="A15" s="10"/>
      <c r="B15" s="6" t="s">
        <v>2</v>
      </c>
      <c r="C15" s="10"/>
      <c r="D15" s="324">
        <v>77.059819413092555</v>
      </c>
      <c r="E15" s="324">
        <v>100</v>
      </c>
      <c r="F15" s="324">
        <v>0</v>
      </c>
      <c r="G15" s="161"/>
      <c r="H15" s="340"/>
      <c r="I15" s="325"/>
      <c r="J15" s="324">
        <v>77.712966338558758</v>
      </c>
      <c r="K15" s="324">
        <v>100</v>
      </c>
      <c r="L15" s="324">
        <v>0</v>
      </c>
      <c r="M15" s="385"/>
    </row>
    <row r="16" spans="1:13" s="93" customFormat="1" ht="12.75" customHeight="1">
      <c r="A16" s="10"/>
      <c r="B16" s="6" t="s">
        <v>5</v>
      </c>
      <c r="C16" s="10"/>
      <c r="D16" s="324">
        <v>68.876975169300223</v>
      </c>
      <c r="E16" s="324">
        <v>83.431145079841684</v>
      </c>
      <c r="F16" s="324">
        <v>63.009972801450587</v>
      </c>
      <c r="G16" s="161"/>
      <c r="H16" s="340"/>
      <c r="I16" s="325"/>
      <c r="J16" s="324">
        <v>77.717457606441386</v>
      </c>
      <c r="K16" s="324">
        <v>82.708278695690183</v>
      </c>
      <c r="L16" s="324">
        <v>66.195761856710391</v>
      </c>
      <c r="M16" s="385">
        <f t="shared" ref="M16:M20" si="0">+L16/K16</f>
        <v>0.80035230935303892</v>
      </c>
    </row>
    <row r="17" spans="1:13" s="93" customFormat="1" ht="12.75" customHeight="1">
      <c r="A17" s="10"/>
      <c r="B17" s="7" t="s">
        <v>8</v>
      </c>
      <c r="C17" s="159"/>
      <c r="D17" s="328">
        <v>68.653498871331891</v>
      </c>
      <c r="E17" s="328">
        <v>66.159683362904204</v>
      </c>
      <c r="F17" s="328">
        <v>74.179812632215501</v>
      </c>
      <c r="G17" s="336"/>
      <c r="H17" s="341"/>
      <c r="I17" s="325"/>
      <c r="J17" s="328">
        <v>67.923684530319576</v>
      </c>
      <c r="K17" s="328">
        <v>65.911181047294491</v>
      </c>
      <c r="L17" s="328">
        <v>72.526942482341397</v>
      </c>
      <c r="M17" s="383">
        <f t="shared" si="0"/>
        <v>1.1003738869479485</v>
      </c>
    </row>
    <row r="18" spans="1:13" s="93" customFormat="1" ht="12.75" customHeight="1">
      <c r="A18" s="10"/>
      <c r="B18" s="6" t="s">
        <v>1</v>
      </c>
      <c r="C18" s="10"/>
      <c r="D18" s="324">
        <v>7.8048344620015007</v>
      </c>
      <c r="E18" s="324">
        <v>7.7745325508393641</v>
      </c>
      <c r="F18" s="324">
        <v>7.8694469628286505</v>
      </c>
      <c r="G18" s="164"/>
      <c r="H18" s="342"/>
      <c r="I18" s="325"/>
      <c r="J18" s="324">
        <v>7.1839834730829963</v>
      </c>
      <c r="K18" s="324">
        <v>7.1159192237083673</v>
      </c>
      <c r="L18" s="324">
        <v>7.4193743693239256</v>
      </c>
      <c r="M18" s="385">
        <f t="shared" si="0"/>
        <v>1.0426445461332003</v>
      </c>
    </row>
    <row r="19" spans="1:13" s="93" customFormat="1" ht="12.75" customHeight="1">
      <c r="A19" s="10"/>
      <c r="B19" s="6" t="s">
        <v>276</v>
      </c>
      <c r="C19" s="10"/>
      <c r="D19" s="328">
        <v>5.0696012039127165</v>
      </c>
      <c r="E19" s="328">
        <v>4.1217415040262049</v>
      </c>
      <c r="F19" s="328">
        <v>7.1320640676941673</v>
      </c>
      <c r="G19" s="165">
        <f>+F19/E19</f>
        <v>1.7303521001322901</v>
      </c>
      <c r="H19" s="343" t="s">
        <v>107</v>
      </c>
      <c r="I19" s="325"/>
      <c r="J19" s="328">
        <v>4.4780653785393101</v>
      </c>
      <c r="K19" s="328">
        <v>3.4268729784072036</v>
      </c>
      <c r="L19" s="328">
        <v>6.9828456104944499</v>
      </c>
      <c r="M19" s="383">
        <f t="shared" si="0"/>
        <v>2.0376727280215818</v>
      </c>
    </row>
    <row r="20" spans="1:13" s="93" customFormat="1" ht="12.75" customHeight="1">
      <c r="A20" s="10"/>
      <c r="B20" s="8" t="s">
        <v>39</v>
      </c>
      <c r="C20" s="163"/>
      <c r="D20" s="324">
        <v>66.779533483822419</v>
      </c>
      <c r="E20" s="324">
        <v>71.830217005595742</v>
      </c>
      <c r="F20" s="324">
        <v>55.545482018736777</v>
      </c>
      <c r="G20" s="166">
        <f>+F20/E20</f>
        <v>0.77328851748296479</v>
      </c>
      <c r="H20" s="344" t="s">
        <v>108</v>
      </c>
      <c r="I20" s="325"/>
      <c r="J20" s="324">
        <v>73.439056993560001</v>
      </c>
      <c r="K20" s="324">
        <v>77.12212605997027</v>
      </c>
      <c r="L20" s="324">
        <v>65.449041372351161</v>
      </c>
      <c r="M20" s="385">
        <f t="shared" si="0"/>
        <v>0.84864156002984015</v>
      </c>
    </row>
    <row r="21" spans="1:13" s="93" customFormat="1" ht="12.75" customHeight="1">
      <c r="A21" s="10"/>
      <c r="B21" s="6" t="s">
        <v>40</v>
      </c>
      <c r="C21" s="10"/>
      <c r="D21" s="324"/>
      <c r="E21" s="324">
        <v>65.647604749556436</v>
      </c>
      <c r="F21" s="324">
        <v>62.889090359625264</v>
      </c>
      <c r="G21" s="164"/>
      <c r="H21" s="342"/>
      <c r="I21" s="323"/>
      <c r="M21" s="386"/>
    </row>
    <row r="22" spans="1:13" s="93" customFormat="1" ht="12.75" customHeight="1">
      <c r="A22" s="10"/>
      <c r="B22" s="6" t="s">
        <v>7</v>
      </c>
      <c r="C22" s="10"/>
      <c r="D22" s="324"/>
      <c r="E22" s="324">
        <v>0.19107410945816841</v>
      </c>
      <c r="F22" s="324">
        <v>0.12088244182532487</v>
      </c>
      <c r="G22" s="164"/>
      <c r="H22" s="342"/>
      <c r="I22" s="323"/>
      <c r="M22" s="386"/>
    </row>
    <row r="23" spans="1:13" s="93" customFormat="1" ht="12.75" customHeight="1">
      <c r="A23" s="10"/>
      <c r="B23" s="6" t="s">
        <v>41</v>
      </c>
      <c r="C23" s="10"/>
      <c r="D23" s="324"/>
      <c r="E23" s="324">
        <v>2.0745189026886859</v>
      </c>
      <c r="F23" s="324">
        <v>2.0247809005741915</v>
      </c>
      <c r="G23" s="164"/>
      <c r="H23" s="342"/>
      <c r="I23" s="323"/>
      <c r="M23" s="386"/>
    </row>
    <row r="24" spans="1:13" s="93" customFormat="1" ht="12.75" customHeight="1">
      <c r="A24" s="10"/>
      <c r="B24" s="7" t="s">
        <v>42</v>
      </c>
      <c r="C24" s="159"/>
      <c r="D24" s="328"/>
      <c r="E24" s="328">
        <v>25.549338064692233</v>
      </c>
      <c r="F24" s="328">
        <v>20.701118162586884</v>
      </c>
      <c r="G24" s="167"/>
      <c r="H24" s="345"/>
      <c r="I24" s="323"/>
      <c r="J24" s="159"/>
      <c r="K24" s="159"/>
      <c r="L24" s="159"/>
      <c r="M24" s="387"/>
    </row>
    <row r="25" spans="1:13" s="93" customFormat="1" ht="12.75" customHeight="1">
      <c r="A25" s="10"/>
      <c r="B25" s="8" t="s">
        <v>4</v>
      </c>
      <c r="C25" s="10"/>
      <c r="D25" s="324">
        <v>5.9349134687735141</v>
      </c>
      <c r="E25" s="324">
        <v>6.9605568445475638</v>
      </c>
      <c r="F25" s="324">
        <v>3.6566938652160772</v>
      </c>
      <c r="G25" s="164"/>
      <c r="H25" s="342"/>
      <c r="I25" s="325"/>
      <c r="J25" s="324">
        <v>4.047077310307384</v>
      </c>
      <c r="K25" s="324">
        <v>4.4846577498033042</v>
      </c>
      <c r="L25" s="324">
        <v>3.0272452068617559</v>
      </c>
      <c r="M25" s="385">
        <f t="shared" ref="M25:M34" si="1">+L25/K25</f>
        <v>0.6750225715651389</v>
      </c>
    </row>
    <row r="26" spans="1:13" s="93" customFormat="1" ht="12.75" customHeight="1">
      <c r="A26" s="10"/>
      <c r="B26" s="14" t="s">
        <v>43</v>
      </c>
      <c r="C26" s="10"/>
      <c r="D26" s="324">
        <v>49.379232505643344</v>
      </c>
      <c r="E26" s="324">
        <v>54.85191756516992</v>
      </c>
      <c r="F26" s="324">
        <v>37.201571471743726</v>
      </c>
      <c r="G26" s="164"/>
      <c r="H26" s="342"/>
      <c r="I26" s="325"/>
      <c r="J26" s="324">
        <v>52.84967796816138</v>
      </c>
      <c r="K26" s="324">
        <v>57.697351167060056</v>
      </c>
      <c r="L26" s="324">
        <v>41.493440968718467</v>
      </c>
      <c r="M26" s="385">
        <f t="shared" si="1"/>
        <v>0.71915677460783423</v>
      </c>
    </row>
    <row r="27" spans="1:13" s="93" customFormat="1" ht="12.75" customHeight="1">
      <c r="A27" s="10"/>
      <c r="B27" s="111" t="s">
        <v>65</v>
      </c>
      <c r="C27" s="159"/>
      <c r="D27" s="328"/>
      <c r="E27" s="328">
        <v>55.93012146854101</v>
      </c>
      <c r="F27" s="328">
        <v>37.957086733152011</v>
      </c>
      <c r="G27" s="165">
        <f>+F27/E27</f>
        <v>0.67865196313763976</v>
      </c>
      <c r="H27" s="343" t="s">
        <v>109</v>
      </c>
      <c r="I27" s="325"/>
      <c r="J27" s="328"/>
      <c r="K27" s="328"/>
      <c r="L27" s="328"/>
      <c r="M27" s="383"/>
    </row>
    <row r="28" spans="1:13" s="93" customFormat="1" ht="12.75" customHeight="1">
      <c r="A28" s="10"/>
      <c r="B28" s="16" t="s">
        <v>44</v>
      </c>
      <c r="C28" s="10"/>
      <c r="D28" s="324">
        <v>46.990218209179837</v>
      </c>
      <c r="E28" s="324">
        <v>52.286065238160226</v>
      </c>
      <c r="F28" s="324">
        <v>35.237231792082198</v>
      </c>
      <c r="G28" s="164"/>
      <c r="H28" s="342"/>
      <c r="I28" s="325"/>
      <c r="J28" s="324">
        <v>50.443553287155183</v>
      </c>
      <c r="K28" s="324">
        <v>55.144680479062856</v>
      </c>
      <c r="L28" s="324">
        <v>39.515640766902116</v>
      </c>
      <c r="M28" s="385">
        <f t="shared" si="1"/>
        <v>0.71658119012776367</v>
      </c>
    </row>
    <row r="29" spans="1:13" s="93" customFormat="1" ht="12.75" customHeight="1">
      <c r="A29" s="10"/>
      <c r="B29" s="6" t="s">
        <v>150</v>
      </c>
      <c r="C29" s="10"/>
      <c r="D29" s="324"/>
      <c r="E29" s="324">
        <v>44.035499869485783</v>
      </c>
      <c r="F29" s="324">
        <v>46.397941680960542</v>
      </c>
      <c r="G29" s="164"/>
      <c r="H29" s="342"/>
      <c r="I29" s="325"/>
      <c r="J29" s="324"/>
      <c r="K29" s="324"/>
      <c r="L29" s="324"/>
      <c r="M29" s="385"/>
    </row>
    <row r="30" spans="1:13" s="93" customFormat="1" ht="12.75" customHeight="1">
      <c r="A30" s="10"/>
      <c r="B30" s="7" t="s">
        <v>151</v>
      </c>
      <c r="C30" s="159"/>
      <c r="D30" s="328"/>
      <c r="E30" s="328">
        <v>65.805272774732458</v>
      </c>
      <c r="F30" s="328">
        <v>63.550600343053169</v>
      </c>
      <c r="G30" s="164"/>
      <c r="H30" s="342"/>
      <c r="I30" s="325"/>
      <c r="J30" s="328"/>
      <c r="K30" s="328"/>
      <c r="L30" s="328"/>
      <c r="M30" s="383"/>
    </row>
    <row r="31" spans="1:13" s="93" customFormat="1" ht="12.75" customHeight="1">
      <c r="A31" s="10"/>
      <c r="B31" s="6" t="s">
        <v>47</v>
      </c>
      <c r="C31" s="10"/>
      <c r="D31" s="328">
        <v>2.8875094055680961</v>
      </c>
      <c r="E31" s="328">
        <v>3.4939265729493654</v>
      </c>
      <c r="F31" s="328">
        <v>1.5412511332728922</v>
      </c>
      <c r="G31" s="168"/>
      <c r="H31" s="346"/>
      <c r="I31" s="325"/>
      <c r="J31" s="328">
        <v>3.3904484141450966</v>
      </c>
      <c r="K31" s="328">
        <v>4.0300725587901036</v>
      </c>
      <c r="L31" s="328">
        <v>1.917255297679112</v>
      </c>
      <c r="M31" s="383">
        <f t="shared" si="1"/>
        <v>0.47573716594688426</v>
      </c>
    </row>
    <row r="32" spans="1:13" s="93" customFormat="1" ht="12.75" customHeight="1">
      <c r="A32" s="10"/>
      <c r="B32" s="60" t="s">
        <v>45</v>
      </c>
      <c r="C32" s="149"/>
      <c r="D32" s="328">
        <v>53.028592927012788</v>
      </c>
      <c r="E32" s="328">
        <v>59.178381329329873</v>
      </c>
      <c r="F32" s="328">
        <v>39.347234814143249</v>
      </c>
      <c r="G32" s="169">
        <f>+F32/E32</f>
        <v>0.6648920421661153</v>
      </c>
      <c r="H32" s="347" t="s">
        <v>110</v>
      </c>
      <c r="I32" s="325"/>
      <c r="J32" s="328">
        <v>56.750516466156277</v>
      </c>
      <c r="K32" s="328">
        <v>62.225719031383861</v>
      </c>
      <c r="L32" s="328">
        <v>43.955600403632694</v>
      </c>
      <c r="M32" s="383">
        <f t="shared" si="1"/>
        <v>0.70638959401117507</v>
      </c>
    </row>
    <row r="33" spans="1:13" s="93" customFormat="1" ht="12.75" customHeight="1">
      <c r="A33" s="10"/>
      <c r="B33" s="15" t="s">
        <v>48</v>
      </c>
      <c r="C33" s="10"/>
      <c r="D33" s="324">
        <v>2.2761474793077503</v>
      </c>
      <c r="E33" s="324">
        <v>2.4020745189026886</v>
      </c>
      <c r="F33" s="324">
        <v>1.9945602901178603</v>
      </c>
      <c r="G33" s="164"/>
      <c r="H33" s="342"/>
      <c r="I33" s="325"/>
      <c r="J33" s="324">
        <v>2.5215700571150808</v>
      </c>
      <c r="K33" s="324">
        <v>2.6400909170382025</v>
      </c>
      <c r="L33" s="324">
        <v>2.3007063572149344</v>
      </c>
      <c r="M33" s="385">
        <f t="shared" si="1"/>
        <v>0.8714496695424383</v>
      </c>
    </row>
    <row r="34" spans="1:13" s="93" customFormat="1" ht="12.75" customHeight="1">
      <c r="A34" s="10"/>
      <c r="B34" s="17" t="s">
        <v>49</v>
      </c>
      <c r="C34" s="159"/>
      <c r="D34" s="328">
        <v>7.2046651617757709</v>
      </c>
      <c r="E34" s="328">
        <v>7.3700013648150673</v>
      </c>
      <c r="F34" s="328">
        <v>6.8600785735871863</v>
      </c>
      <c r="G34" s="167"/>
      <c r="H34" s="345"/>
      <c r="I34" s="325"/>
      <c r="J34" s="328">
        <v>7.850285575404059</v>
      </c>
      <c r="K34" s="328">
        <v>7.9902089343474083</v>
      </c>
      <c r="L34" s="328">
        <v>7.6084762865792133</v>
      </c>
      <c r="M34" s="383">
        <f t="shared" si="1"/>
        <v>0.9522249479450724</v>
      </c>
    </row>
    <row r="35" spans="1:13" s="93" customFormat="1" ht="12.75" customHeight="1">
      <c r="A35" s="10"/>
      <c r="B35" s="350" t="s">
        <v>145</v>
      </c>
      <c r="C35" s="10"/>
      <c r="D35" s="324">
        <v>7.3615376993956207</v>
      </c>
      <c r="E35" s="324">
        <v>6.5053380782918149</v>
      </c>
      <c r="F35" s="337">
        <v>9.3068662544744551</v>
      </c>
      <c r="G35" s="161">
        <f>+F35/E35</f>
        <v>1.4306506660324518</v>
      </c>
      <c r="H35" s="348" t="s">
        <v>111</v>
      </c>
      <c r="I35" s="325"/>
      <c r="J35" s="324">
        <v>6.7234908720819284</v>
      </c>
      <c r="K35" s="324">
        <v>6.2641441115234908</v>
      </c>
      <c r="L35" s="324">
        <v>7.8758949880668254</v>
      </c>
      <c r="M35" s="385">
        <v>1.2572978603059859</v>
      </c>
    </row>
    <row r="36" spans="1:13" s="93" customFormat="1" ht="12.75" customHeight="1">
      <c r="A36" s="10"/>
      <c r="B36" s="7" t="s">
        <v>146</v>
      </c>
      <c r="C36" s="159"/>
      <c r="D36" s="328"/>
      <c r="E36" s="328">
        <v>2.0355871886120998</v>
      </c>
      <c r="F36" s="328">
        <v>1.3992840872111942</v>
      </c>
      <c r="G36" s="162"/>
      <c r="H36" s="339"/>
      <c r="I36" s="325"/>
      <c r="J36" s="328"/>
      <c r="K36" s="328"/>
      <c r="L36" s="328"/>
      <c r="M36" s="383"/>
    </row>
    <row r="37" spans="1:13" s="93" customFormat="1" ht="12.75" customHeight="1">
      <c r="A37" s="10"/>
      <c r="B37" s="7" t="s">
        <v>144</v>
      </c>
      <c r="C37" s="159"/>
      <c r="D37" s="328">
        <v>74.642588412340103</v>
      </c>
      <c r="E37" s="328">
        <v>79.050088712979388</v>
      </c>
      <c r="F37" s="328">
        <v>64.883650649743132</v>
      </c>
      <c r="G37" s="169">
        <f>+F37/E37</f>
        <v>0.82079162346455103</v>
      </c>
      <c r="H37" s="347" t="s">
        <v>112</v>
      </c>
      <c r="I37" s="329"/>
      <c r="J37" s="328">
        <v>79.006371861705063</v>
      </c>
      <c r="K37" s="328">
        <v>81.659235947198184</v>
      </c>
      <c r="L37" s="328">
        <v>72.896064581231073</v>
      </c>
      <c r="M37" s="383">
        <f>+L37/K37</f>
        <v>0.89268609650433806</v>
      </c>
    </row>
    <row r="38" spans="1:13" s="93" customFormat="1" ht="12.75" customHeight="1">
      <c r="A38" s="10"/>
      <c r="B38" s="432" t="s">
        <v>295</v>
      </c>
      <c r="C38" s="433"/>
      <c r="D38" s="433"/>
      <c r="E38" s="433"/>
      <c r="F38" s="433"/>
      <c r="G38" s="433"/>
      <c r="H38" s="433"/>
      <c r="I38" s="433"/>
      <c r="J38" s="433"/>
      <c r="K38" s="433"/>
      <c r="L38" s="433"/>
      <c r="M38" s="433"/>
    </row>
    <row r="39" spans="1:13" s="93" customFormat="1" ht="26.25" customHeight="1">
      <c r="A39" s="10"/>
      <c r="B39" s="434"/>
      <c r="C39" s="434"/>
      <c r="D39" s="434"/>
      <c r="E39" s="434"/>
      <c r="F39" s="434"/>
      <c r="G39" s="434"/>
      <c r="H39" s="434"/>
      <c r="I39" s="434"/>
      <c r="J39" s="434"/>
      <c r="K39" s="434"/>
      <c r="L39" s="434"/>
      <c r="M39" s="434"/>
    </row>
    <row r="40" spans="1:13" s="93" customFormat="1" ht="12" customHeight="1">
      <c r="A40" s="10"/>
      <c r="B40" s="395" t="s">
        <v>297</v>
      </c>
      <c r="C40" s="395"/>
      <c r="D40" s="395"/>
      <c r="E40" s="395"/>
      <c r="F40" s="395"/>
      <c r="G40" s="395"/>
      <c r="H40" s="395"/>
      <c r="I40" s="395"/>
      <c r="J40" s="395"/>
      <c r="K40" s="395"/>
      <c r="L40" s="396" t="s">
        <v>298</v>
      </c>
      <c r="M40" s="395"/>
    </row>
    <row r="41" spans="1:13" s="93" customFormat="1" ht="12" customHeight="1">
      <c r="A41" s="10"/>
      <c r="B41" s="395"/>
      <c r="C41" s="395"/>
      <c r="D41" s="395"/>
      <c r="E41" s="395"/>
      <c r="F41" s="395"/>
      <c r="G41" s="395"/>
      <c r="H41" s="395"/>
      <c r="I41" s="395"/>
      <c r="J41" s="395"/>
      <c r="K41" s="395"/>
      <c r="L41" s="396" t="s">
        <v>299</v>
      </c>
      <c r="M41" s="394"/>
    </row>
    <row r="42" spans="1:13" s="93" customFormat="1" ht="26.25" customHeight="1">
      <c r="A42" s="10"/>
      <c r="B42" s="315"/>
      <c r="C42" s="315"/>
      <c r="D42" s="315"/>
      <c r="E42" s="315"/>
      <c r="F42" s="315"/>
      <c r="G42" s="315"/>
      <c r="H42" s="315"/>
      <c r="I42" s="315"/>
      <c r="J42" s="315"/>
      <c r="K42" s="315"/>
      <c r="L42" s="315"/>
      <c r="M42" s="315"/>
    </row>
    <row r="43" spans="1:13" s="93" customFormat="1" ht="26.25" customHeight="1">
      <c r="A43" s="10"/>
      <c r="B43" s="315"/>
      <c r="C43" s="315"/>
      <c r="D43" s="315"/>
      <c r="E43" s="315"/>
      <c r="F43" s="315"/>
      <c r="G43" s="315"/>
      <c r="H43" s="315"/>
      <c r="I43" s="315"/>
      <c r="J43" s="315"/>
      <c r="K43" s="315"/>
      <c r="L43" s="315"/>
      <c r="M43" s="315"/>
    </row>
    <row r="44" spans="1:13" s="93" customFormat="1" ht="26.25" customHeight="1">
      <c r="A44" s="10"/>
      <c r="B44" s="315"/>
      <c r="C44" s="315"/>
      <c r="D44" s="315"/>
      <c r="E44" s="315"/>
      <c r="F44" s="315"/>
      <c r="G44" s="315"/>
      <c r="H44" s="315"/>
      <c r="I44" s="315"/>
      <c r="J44" s="315"/>
      <c r="K44" s="315"/>
      <c r="L44" s="315"/>
      <c r="M44" s="315"/>
    </row>
    <row r="45" spans="1:13" s="93" customFormat="1" ht="26.25" customHeight="1">
      <c r="A45" s="10"/>
      <c r="B45" s="315"/>
      <c r="C45" s="315"/>
      <c r="D45" s="315"/>
      <c r="E45" s="315"/>
      <c r="F45" s="315"/>
      <c r="G45" s="315"/>
      <c r="H45" s="315"/>
      <c r="I45" s="315"/>
      <c r="J45" s="315"/>
      <c r="K45" s="315"/>
      <c r="L45" s="315"/>
      <c r="M45" s="315"/>
    </row>
    <row r="46" spans="1:13" s="93" customFormat="1" ht="26.25" customHeight="1">
      <c r="A46" s="10"/>
      <c r="B46" s="315"/>
      <c r="C46" s="315"/>
      <c r="D46" s="315"/>
      <c r="E46" s="315"/>
      <c r="F46" s="315"/>
      <c r="G46" s="315"/>
      <c r="H46" s="315"/>
      <c r="I46" s="315"/>
      <c r="J46" s="315"/>
      <c r="K46" s="315"/>
      <c r="L46" s="315"/>
      <c r="M46" s="315"/>
    </row>
    <row r="47" spans="1:13" s="93" customFormat="1" ht="26.25" customHeight="1">
      <c r="A47" s="10"/>
      <c r="B47" s="315"/>
      <c r="C47" s="315"/>
      <c r="D47" s="315"/>
      <c r="E47" s="315"/>
      <c r="F47" s="315"/>
      <c r="G47" s="315"/>
      <c r="H47" s="315"/>
      <c r="I47" s="315"/>
      <c r="J47" s="315"/>
      <c r="K47" s="315"/>
      <c r="L47" s="315"/>
      <c r="M47" s="315"/>
    </row>
    <row r="48" spans="1:13" s="93" customFormat="1" ht="26.25" customHeight="1">
      <c r="A48" s="10"/>
      <c r="B48" s="315"/>
      <c r="C48" s="315"/>
      <c r="D48" s="315"/>
      <c r="E48" s="315"/>
      <c r="F48" s="315"/>
      <c r="G48" s="315"/>
      <c r="H48" s="315"/>
      <c r="I48" s="315"/>
      <c r="J48" s="315"/>
      <c r="K48" s="315"/>
      <c r="L48" s="315"/>
      <c r="M48" s="315"/>
    </row>
    <row r="49" spans="1:16" s="93" customFormat="1" ht="26.25" customHeight="1">
      <c r="A49" s="10"/>
      <c r="B49" s="315"/>
      <c r="C49" s="315"/>
      <c r="D49" s="315"/>
      <c r="E49" s="315"/>
      <c r="F49" s="315"/>
      <c r="G49" s="315"/>
      <c r="H49" s="315"/>
      <c r="I49" s="315"/>
      <c r="J49" s="315"/>
      <c r="K49" s="315"/>
      <c r="L49" s="315"/>
      <c r="M49" s="315"/>
    </row>
    <row r="50" spans="1:16" s="93" customFormat="1" ht="26.25" customHeight="1">
      <c r="A50" s="10"/>
      <c r="B50" s="315"/>
      <c r="C50" s="315"/>
      <c r="D50" s="315"/>
      <c r="E50" s="315"/>
      <c r="F50" s="315"/>
      <c r="G50" s="315"/>
      <c r="H50" s="315"/>
      <c r="I50" s="315"/>
      <c r="J50" s="315"/>
      <c r="K50" s="315"/>
      <c r="L50" s="315"/>
      <c r="M50" s="315"/>
    </row>
    <row r="51" spans="1:16" s="93" customFormat="1" ht="26.25" customHeight="1">
      <c r="A51" s="10"/>
      <c r="B51" s="315"/>
      <c r="C51" s="315"/>
      <c r="D51" s="315"/>
      <c r="E51" s="315"/>
      <c r="F51" s="315"/>
      <c r="G51" s="315"/>
      <c r="H51" s="315"/>
      <c r="I51" s="315"/>
      <c r="J51" s="315"/>
      <c r="K51" s="315"/>
      <c r="L51" s="315"/>
      <c r="M51" s="315"/>
    </row>
    <row r="52" spans="1:16" s="93" customFormat="1" ht="26.25" customHeight="1">
      <c r="A52" s="10"/>
      <c r="B52" s="315"/>
      <c r="C52" s="315"/>
      <c r="D52" s="315"/>
      <c r="E52" s="315"/>
      <c r="F52" s="315"/>
      <c r="G52" s="315"/>
      <c r="H52" s="315"/>
      <c r="I52" s="315"/>
      <c r="J52" s="315"/>
      <c r="K52" s="315"/>
      <c r="L52" s="315"/>
      <c r="M52" s="315"/>
    </row>
    <row r="53" spans="1:16" s="93" customFormat="1" ht="26.25" customHeight="1">
      <c r="A53" s="10"/>
      <c r="B53" s="315"/>
      <c r="C53" s="315"/>
      <c r="D53" s="315"/>
      <c r="E53" s="315"/>
      <c r="F53" s="315"/>
      <c r="G53" s="315"/>
      <c r="H53" s="315"/>
      <c r="I53" s="315"/>
      <c r="J53" s="315"/>
      <c r="K53" s="315"/>
      <c r="L53" s="315"/>
      <c r="M53" s="315"/>
    </row>
    <row r="54" spans="1:16" s="52" customFormat="1" ht="12.75" customHeight="1">
      <c r="A54" s="44"/>
      <c r="B54" s="333"/>
      <c r="C54" s="333"/>
      <c r="D54" s="333"/>
      <c r="E54" s="333"/>
      <c r="F54" s="333"/>
      <c r="G54" s="333"/>
      <c r="H54" s="44"/>
      <c r="I54" s="334"/>
      <c r="J54" s="334"/>
      <c r="K54" s="334"/>
      <c r="L54" s="334"/>
      <c r="M54" s="334"/>
    </row>
    <row r="55" spans="1:16" ht="18" customHeight="1">
      <c r="E55"/>
      <c r="F55" s="152"/>
      <c r="G55" s="152"/>
      <c r="I55" s="334"/>
      <c r="J55" s="334"/>
      <c r="K55" s="334"/>
      <c r="L55" s="334"/>
      <c r="M55" s="334"/>
    </row>
    <row r="56" spans="1:16" ht="26.25" customHeight="1">
      <c r="B56" s="430" t="s">
        <v>268</v>
      </c>
      <c r="C56" s="430"/>
      <c r="D56" s="430"/>
      <c r="E56" s="430"/>
      <c r="F56" s="430"/>
      <c r="G56" s="430"/>
      <c r="H56" s="430"/>
      <c r="I56" s="430"/>
      <c r="J56" s="430"/>
      <c r="K56" s="430"/>
      <c r="L56" s="430"/>
      <c r="M56" s="430"/>
      <c r="N56" s="430"/>
      <c r="O56" s="430"/>
      <c r="P56" s="430"/>
    </row>
    <row r="57" spans="1:16" ht="26.25" customHeight="1">
      <c r="B57" s="430"/>
      <c r="C57" s="430"/>
      <c r="D57" s="430"/>
      <c r="E57" s="430"/>
      <c r="F57" s="430"/>
      <c r="G57" s="430"/>
      <c r="H57" s="430"/>
      <c r="I57" s="430"/>
      <c r="J57" s="430"/>
      <c r="K57" s="430"/>
      <c r="L57" s="430"/>
      <c r="M57" s="430"/>
      <c r="N57" s="430"/>
      <c r="O57" s="430"/>
      <c r="P57" s="430"/>
    </row>
    <row r="58" spans="1:16">
      <c r="B58" s="110" t="s">
        <v>33</v>
      </c>
      <c r="C58" s="436" t="s">
        <v>141</v>
      </c>
      <c r="D58" s="436"/>
      <c r="E58" s="436"/>
      <c r="F58" s="436"/>
      <c r="G58" s="436"/>
      <c r="H58" s="436"/>
    </row>
    <row r="59" spans="1:16" ht="18" customHeight="1">
      <c r="B59" s="40"/>
      <c r="C59" s="20"/>
      <c r="D59" s="443" t="s">
        <v>273</v>
      </c>
      <c r="E59" s="443"/>
      <c r="F59" s="443"/>
      <c r="G59" s="443"/>
      <c r="H59" s="443"/>
      <c r="I59" s="444" t="s">
        <v>274</v>
      </c>
      <c r="J59" s="107"/>
      <c r="K59" s="443" t="s">
        <v>264</v>
      </c>
      <c r="L59" s="443"/>
      <c r="M59" s="443"/>
      <c r="N59" s="443"/>
      <c r="O59" s="443"/>
      <c r="P59" s="444" t="s">
        <v>274</v>
      </c>
    </row>
    <row r="60" spans="1:16" ht="18">
      <c r="A60" s="43"/>
      <c r="B60" s="41"/>
      <c r="C60" s="25"/>
      <c r="D60" s="352" t="s">
        <v>269</v>
      </c>
      <c r="E60" s="352" t="s">
        <v>270</v>
      </c>
      <c r="F60" s="352" t="s">
        <v>271</v>
      </c>
      <c r="G60" s="353" t="s">
        <v>272</v>
      </c>
      <c r="H60" s="352" t="s">
        <v>153</v>
      </c>
      <c r="I60" s="445"/>
      <c r="J60" s="354"/>
      <c r="K60" s="352" t="s">
        <v>269</v>
      </c>
      <c r="L60" s="352" t="s">
        <v>270</v>
      </c>
      <c r="M60" s="352" t="s">
        <v>271</v>
      </c>
      <c r="N60" s="353" t="s">
        <v>272</v>
      </c>
      <c r="O60" s="352" t="s">
        <v>153</v>
      </c>
      <c r="P60" s="445"/>
    </row>
    <row r="61" spans="1:16" ht="18">
      <c r="A61" s="320"/>
      <c r="B61" s="8" t="s">
        <v>9</v>
      </c>
      <c r="C61" s="26"/>
      <c r="D61" s="321">
        <v>531</v>
      </c>
      <c r="E61" s="321">
        <v>3330</v>
      </c>
      <c r="F61" s="321">
        <v>4337</v>
      </c>
      <c r="G61" s="321">
        <v>2438</v>
      </c>
      <c r="H61" s="321">
        <v>10636</v>
      </c>
      <c r="I61" s="321"/>
      <c r="J61" s="358"/>
      <c r="K61" s="321">
        <v>701</v>
      </c>
      <c r="L61" s="321">
        <v>5709</v>
      </c>
      <c r="M61" s="321">
        <v>6331</v>
      </c>
      <c r="N61" s="321">
        <v>3653</v>
      </c>
      <c r="O61" s="321">
        <v>16394</v>
      </c>
      <c r="P61" s="321"/>
    </row>
    <row r="62" spans="1:16">
      <c r="A62" s="320"/>
      <c r="B62" s="7" t="s">
        <v>15</v>
      </c>
      <c r="C62" s="159"/>
      <c r="D62" s="328">
        <v>19.081445791445187</v>
      </c>
      <c r="E62" s="328">
        <v>331.30965812425006</v>
      </c>
      <c r="F62" s="328">
        <v>966.64764723713063</v>
      </c>
      <c r="G62" s="328">
        <v>1434.7675123438264</v>
      </c>
      <c r="H62" s="328">
        <v>241.34086669978399</v>
      </c>
      <c r="I62" s="328">
        <f t="shared" ref="I62:I64" si="2">+MAX(D62:G62)/MIN(D62:G62)</f>
        <v>75.191761045018808</v>
      </c>
      <c r="J62" s="358"/>
      <c r="K62" s="328">
        <v>15.894102199757349</v>
      </c>
      <c r="L62" s="328">
        <v>311.07020902021873</v>
      </c>
      <c r="M62" s="328">
        <v>822.33594845950017</v>
      </c>
      <c r="N62" s="328">
        <v>1121.6634886712909</v>
      </c>
      <c r="O62" s="328">
        <v>223.31270794242144</v>
      </c>
      <c r="P62" s="328">
        <f>+MAX(K62:N62)/MIN(K62:N62)</f>
        <v>70.571050479870138</v>
      </c>
    </row>
    <row r="63" spans="1:16">
      <c r="A63" s="320"/>
      <c r="B63" s="7" t="s">
        <v>37</v>
      </c>
      <c r="C63" s="159"/>
      <c r="D63" s="327">
        <v>1.192090395480226</v>
      </c>
      <c r="E63" s="327">
        <v>1.2659861903332332</v>
      </c>
      <c r="F63" s="327">
        <v>1.2563984320959189</v>
      </c>
      <c r="G63" s="327">
        <v>1.1488314883148831</v>
      </c>
      <c r="H63" s="327">
        <v>1.2315284827975184</v>
      </c>
      <c r="I63" s="327">
        <f t="shared" si="2"/>
        <v>1.1019772727418828</v>
      </c>
      <c r="J63" s="358"/>
      <c r="K63" s="327">
        <v>1.225392296718973</v>
      </c>
      <c r="L63" s="327">
        <v>1.2539849360658608</v>
      </c>
      <c r="M63" s="327">
        <v>1.2552519349233928</v>
      </c>
      <c r="N63" s="327">
        <v>1.1669860388721598</v>
      </c>
      <c r="O63" s="327">
        <v>1.2386604855434999</v>
      </c>
      <c r="P63" s="327">
        <f t="shared" ref="P63:P77" si="3">+MAX(K63:N63)/MIN(K63:N63)</f>
        <v>1.075635777216785</v>
      </c>
    </row>
    <row r="64" spans="1:16">
      <c r="A64" s="320"/>
      <c r="B64" s="6" t="s">
        <v>2</v>
      </c>
      <c r="C64" s="10"/>
      <c r="D64" s="324">
        <v>83.992467043314505</v>
      </c>
      <c r="E64" s="324">
        <v>83.843843843843842</v>
      </c>
      <c r="F64" s="324">
        <v>66.290062255014988</v>
      </c>
      <c r="G64" s="324">
        <v>49.794913863822806</v>
      </c>
      <c r="H64" s="324">
        <v>68.888679954870256</v>
      </c>
      <c r="I64" s="324">
        <f t="shared" si="2"/>
        <v>1.6867679954827082</v>
      </c>
      <c r="J64" s="358"/>
      <c r="K64" s="324">
        <v>83.024251069900146</v>
      </c>
      <c r="L64" s="324">
        <v>80.732177263969163</v>
      </c>
      <c r="M64" s="324">
        <v>67.445901121465795</v>
      </c>
      <c r="N64" s="324">
        <v>54.14727621133315</v>
      </c>
      <c r="O64" s="324">
        <v>69.775527632060516</v>
      </c>
      <c r="P64" s="324">
        <f t="shared" si="3"/>
        <v>1.5333042930148899</v>
      </c>
    </row>
    <row r="65" spans="1:16">
      <c r="A65" s="320"/>
      <c r="B65" s="326" t="s">
        <v>8</v>
      </c>
      <c r="C65" s="159"/>
      <c r="D65" s="328">
        <v>40.591337099811675</v>
      </c>
      <c r="E65" s="328">
        <v>56.361453017111906</v>
      </c>
      <c r="F65" s="328">
        <v>72.570901544846748</v>
      </c>
      <c r="G65" s="328">
        <v>84.591635916359238</v>
      </c>
      <c r="H65" s="328">
        <v>68.655104342922101</v>
      </c>
      <c r="I65" s="356" t="s">
        <v>251</v>
      </c>
      <c r="J65" s="358"/>
      <c r="K65" s="328">
        <v>39.594864479315248</v>
      </c>
      <c r="L65" s="328">
        <v>55.831844456121786</v>
      </c>
      <c r="M65" s="328">
        <v>72.296951508450519</v>
      </c>
      <c r="N65" s="328">
        <v>84.620038324664648</v>
      </c>
      <c r="O65" s="328">
        <v>67.910760034158869</v>
      </c>
      <c r="P65" s="356" t="s">
        <v>251</v>
      </c>
    </row>
    <row r="66" spans="1:16">
      <c r="A66" s="320"/>
      <c r="B66" s="6" t="s">
        <v>1</v>
      </c>
      <c r="C66" s="10"/>
      <c r="D66" s="324">
        <v>6.5762711864406747</v>
      </c>
      <c r="E66" s="324">
        <v>7.0255178625037651</v>
      </c>
      <c r="F66" s="324">
        <v>8.4415494581507691</v>
      </c>
      <c r="G66" s="324">
        <v>7.9979499794997988</v>
      </c>
      <c r="H66" s="324">
        <v>7.8033464937017927</v>
      </c>
      <c r="I66" s="324">
        <f t="shared" ref="I66:I71" si="4">+MAX(D66:G66)/MIN(D66:G66)</f>
        <v>1.28363767533736</v>
      </c>
      <c r="J66" s="358"/>
      <c r="K66" s="324">
        <v>6.116975748930094</v>
      </c>
      <c r="L66" s="324">
        <v>6.4680329304606889</v>
      </c>
      <c r="M66" s="324">
        <v>7.7106302321907885</v>
      </c>
      <c r="N66" s="324">
        <v>7.7010676156583697</v>
      </c>
      <c r="O66" s="324">
        <v>7.2076369403440195</v>
      </c>
      <c r="P66" s="324">
        <f t="shared" si="3"/>
        <v>1.2605298024173852</v>
      </c>
    </row>
    <row r="67" spans="1:16">
      <c r="A67" s="320"/>
      <c r="B67" s="6" t="s">
        <v>276</v>
      </c>
      <c r="C67" s="159"/>
      <c r="D67" s="328">
        <v>0.18832391713747645</v>
      </c>
      <c r="E67" s="328">
        <v>1.1708195737015912</v>
      </c>
      <c r="F67" s="328">
        <v>4.5192529398201522</v>
      </c>
      <c r="G67" s="328">
        <v>12.382123821238212</v>
      </c>
      <c r="H67" s="328">
        <v>5.0573416055649556</v>
      </c>
      <c r="I67" s="328">
        <f t="shared" si="4"/>
        <v>65.749077490774908</v>
      </c>
      <c r="J67" s="358"/>
      <c r="K67" s="328">
        <v>0.57061340941512129</v>
      </c>
      <c r="L67" s="328">
        <v>1.5414258188824663</v>
      </c>
      <c r="M67" s="328">
        <v>3.5223503395987996</v>
      </c>
      <c r="N67" s="328">
        <v>11.579523679167806</v>
      </c>
      <c r="O67" s="328">
        <v>4.5016469440039035</v>
      </c>
      <c r="P67" s="328">
        <f t="shared" si="3"/>
        <v>20.293115247741579</v>
      </c>
    </row>
    <row r="68" spans="1:16">
      <c r="A68" s="320"/>
      <c r="B68" s="8" t="s">
        <v>39</v>
      </c>
      <c r="C68" s="159"/>
      <c r="D68" s="328">
        <v>80.790960451977398</v>
      </c>
      <c r="E68" s="328">
        <v>80.606424497147998</v>
      </c>
      <c r="F68" s="328">
        <v>70.763200368918604</v>
      </c>
      <c r="G68" s="328">
        <v>37.638376383763834</v>
      </c>
      <c r="H68" s="328">
        <v>66.751269035532999</v>
      </c>
      <c r="I68" s="328">
        <f t="shared" si="4"/>
        <v>2.1465049296554781</v>
      </c>
      <c r="J68" s="358"/>
      <c r="K68" s="328">
        <v>85.021398002853061</v>
      </c>
      <c r="L68" s="328">
        <v>84.918549658434046</v>
      </c>
      <c r="M68" s="328">
        <v>77.854999210235349</v>
      </c>
      <c r="N68" s="328">
        <v>46.318094716671226</v>
      </c>
      <c r="O68" s="328">
        <v>73.593997804074661</v>
      </c>
      <c r="P68" s="328">
        <f t="shared" si="3"/>
        <v>1.8355979131467037</v>
      </c>
    </row>
    <row r="69" spans="1:16">
      <c r="A69" s="320"/>
      <c r="B69" s="8" t="s">
        <v>4</v>
      </c>
      <c r="C69" s="10"/>
      <c r="D69" s="324">
        <v>9.6045197740112993</v>
      </c>
      <c r="E69" s="324">
        <v>8.1356949864905435</v>
      </c>
      <c r="F69" s="324">
        <v>5.4415494581507957</v>
      </c>
      <c r="G69" s="324">
        <v>2.9930299302993029</v>
      </c>
      <c r="H69" s="324">
        <v>5.9315660838503481</v>
      </c>
      <c r="I69" s="324">
        <f t="shared" si="4"/>
        <v>3.2089621546319944</v>
      </c>
      <c r="J69" s="358"/>
      <c r="K69" s="324">
        <v>7.132667617689016</v>
      </c>
      <c r="L69" s="324">
        <v>6.0080574531441586</v>
      </c>
      <c r="M69" s="324">
        <v>2.8115621544779654</v>
      </c>
      <c r="N69" s="324">
        <v>2.5184779633178209</v>
      </c>
      <c r="O69" s="324">
        <v>4.0441624984750515</v>
      </c>
      <c r="P69" s="324">
        <f t="shared" si="3"/>
        <v>2.8321342181976061</v>
      </c>
    </row>
    <row r="70" spans="1:16">
      <c r="A70" s="330"/>
      <c r="B70" s="355" t="s">
        <v>43</v>
      </c>
      <c r="C70" s="10"/>
      <c r="D70" s="324">
        <v>59.887005649717516</v>
      </c>
      <c r="E70" s="324">
        <v>60.492344641248877</v>
      </c>
      <c r="F70" s="324">
        <v>50.887710398893248</v>
      </c>
      <c r="G70" s="324">
        <v>29.110291102911027</v>
      </c>
      <c r="H70" s="324">
        <v>49.351381838691481</v>
      </c>
      <c r="I70" s="324">
        <f t="shared" si="4"/>
        <v>2.0780398391550143</v>
      </c>
      <c r="J70" s="358"/>
      <c r="K70" s="324">
        <v>63.480741797432238</v>
      </c>
      <c r="L70" s="324">
        <v>62.602907689612891</v>
      </c>
      <c r="M70" s="324">
        <v>53.561838572105515</v>
      </c>
      <c r="N70" s="324">
        <v>34.108951546673964</v>
      </c>
      <c r="O70" s="324">
        <v>52.799804806636573</v>
      </c>
      <c r="P70" s="324">
        <f t="shared" si="3"/>
        <v>1.8611167719584267</v>
      </c>
    </row>
    <row r="71" spans="1:16">
      <c r="A71" s="331"/>
      <c r="B71" s="15" t="s">
        <v>44</v>
      </c>
      <c r="C71" s="10"/>
      <c r="D71" s="324">
        <v>57.438794726930318</v>
      </c>
      <c r="E71" s="324">
        <v>57.790453317322125</v>
      </c>
      <c r="F71" s="324">
        <v>48.328337560525711</v>
      </c>
      <c r="G71" s="324">
        <v>27.511275112751129</v>
      </c>
      <c r="H71" s="324">
        <v>46.973115247226922</v>
      </c>
      <c r="I71" s="324">
        <f t="shared" si="4"/>
        <v>2.1006097711020666</v>
      </c>
      <c r="J71" s="358"/>
      <c r="K71" s="324">
        <v>59.629101283880168</v>
      </c>
      <c r="L71" s="324">
        <v>60.010509721492383</v>
      </c>
      <c r="M71" s="324">
        <v>51.350497551729582</v>
      </c>
      <c r="N71" s="324">
        <v>32.055844511360526</v>
      </c>
      <c r="O71" s="324">
        <v>50.420885689886546</v>
      </c>
      <c r="P71" s="324">
        <f t="shared" si="3"/>
        <v>1.8720614176995019</v>
      </c>
    </row>
    <row r="72" spans="1:16">
      <c r="A72" s="320"/>
      <c r="B72" s="6" t="s">
        <v>47</v>
      </c>
      <c r="C72" s="10"/>
      <c r="D72" s="324">
        <v>1.6949152542372881</v>
      </c>
      <c r="E72" s="324">
        <v>4.4130891624136899</v>
      </c>
      <c r="F72" s="324">
        <v>3.2049804011989855</v>
      </c>
      <c r="G72" s="324">
        <v>0.49200492004920049</v>
      </c>
      <c r="H72" s="324">
        <v>2.8858808046625306</v>
      </c>
      <c r="I72" s="357" t="s">
        <v>251</v>
      </c>
      <c r="J72" s="358"/>
      <c r="K72" s="324">
        <v>3.1383737517831669</v>
      </c>
      <c r="L72" s="324">
        <v>4.1688561919775795</v>
      </c>
      <c r="M72" s="324">
        <v>4.4068867477491711</v>
      </c>
      <c r="N72" s="324">
        <v>0.46537092800437996</v>
      </c>
      <c r="O72" s="324">
        <v>3.3914846895205564</v>
      </c>
      <c r="P72" s="357" t="s">
        <v>251</v>
      </c>
    </row>
    <row r="73" spans="1:16">
      <c r="A73" s="331"/>
      <c r="B73" s="17" t="s">
        <v>45</v>
      </c>
      <c r="C73" s="159"/>
      <c r="D73" s="328">
        <v>62.335216572504706</v>
      </c>
      <c r="E73" s="328">
        <v>65.625938156709694</v>
      </c>
      <c r="F73" s="328">
        <v>54.761355775881945</v>
      </c>
      <c r="G73" s="328">
        <v>30.58630586305863</v>
      </c>
      <c r="H73" s="328">
        <v>52.998683963150967</v>
      </c>
      <c r="I73" s="328">
        <f t="shared" ref="I73:I77" si="5">+MAX(D73:G73)/MIN(D73:G73)</f>
        <v>2.1455987019331761</v>
      </c>
      <c r="J73" s="358"/>
      <c r="K73" s="328">
        <v>67.047075606276749</v>
      </c>
      <c r="L73" s="328">
        <v>67.297249956209498</v>
      </c>
      <c r="M73" s="328">
        <v>58.332017058916442</v>
      </c>
      <c r="N73" s="328">
        <v>35.340815767862033</v>
      </c>
      <c r="O73" s="328">
        <v>56.703672075149441</v>
      </c>
      <c r="P73" s="328">
        <f t="shared" si="3"/>
        <v>1.9042358953526979</v>
      </c>
    </row>
    <row r="74" spans="1:16">
      <c r="A74" s="331"/>
      <c r="B74" s="15" t="s">
        <v>48</v>
      </c>
      <c r="C74" s="10"/>
      <c r="D74" s="324">
        <v>3.3898305084745761</v>
      </c>
      <c r="E74" s="324">
        <v>2.3116181326928849</v>
      </c>
      <c r="F74" s="324">
        <v>2.3749135347014065</v>
      </c>
      <c r="G74" s="324">
        <v>1.8040180401804018</v>
      </c>
      <c r="H74" s="324">
        <v>2.2748636961834929</v>
      </c>
      <c r="I74" s="324">
        <f t="shared" si="5"/>
        <v>1.8790446841294297</v>
      </c>
      <c r="J74" s="358"/>
      <c r="K74" s="324">
        <v>1.9971469329529243</v>
      </c>
      <c r="L74" s="324">
        <v>2.539849360658609</v>
      </c>
      <c r="M74" s="324">
        <v>2.685199810456484</v>
      </c>
      <c r="N74" s="324">
        <v>2.3816041609635916</v>
      </c>
      <c r="O74" s="324">
        <v>2.5375137245333659</v>
      </c>
      <c r="P74" s="324">
        <f t="shared" si="3"/>
        <v>1.3445179050928537</v>
      </c>
    </row>
    <row r="75" spans="1:16">
      <c r="A75" s="331"/>
      <c r="B75" s="17" t="s">
        <v>49</v>
      </c>
      <c r="C75" s="159"/>
      <c r="D75" s="328">
        <v>2.6365348399246704</v>
      </c>
      <c r="E75" s="328">
        <v>6.4545181627138994</v>
      </c>
      <c r="F75" s="328">
        <v>8.3237260779340563</v>
      </c>
      <c r="G75" s="328">
        <v>7.2570725707257075</v>
      </c>
      <c r="H75" s="328">
        <v>7.2100018800526415</v>
      </c>
      <c r="I75" s="328">
        <f t="shared" si="5"/>
        <v>3.1570703909878457</v>
      </c>
      <c r="J75" s="358"/>
      <c r="K75" s="328">
        <v>4.9928673323823114</v>
      </c>
      <c r="L75" s="328">
        <v>6.2182518829917672</v>
      </c>
      <c r="M75" s="328">
        <v>9.7930816616648233</v>
      </c>
      <c r="N75" s="328">
        <v>7.6923076923076925</v>
      </c>
      <c r="O75" s="328">
        <v>7.8748322557033061</v>
      </c>
      <c r="P75" s="328">
        <f t="shared" si="3"/>
        <v>1.9614143556648687</v>
      </c>
    </row>
    <row r="76" spans="1:16" ht="13.5">
      <c r="A76" s="320"/>
      <c r="B76" s="351" t="s">
        <v>282</v>
      </c>
      <c r="C76" s="159"/>
      <c r="D76" s="328">
        <v>5.0943396226415096</v>
      </c>
      <c r="E76" s="328">
        <v>5.4374240583232076</v>
      </c>
      <c r="F76" s="328">
        <v>7.6551557594783866</v>
      </c>
      <c r="G76" s="328">
        <v>10.294805802526907</v>
      </c>
      <c r="H76" s="328">
        <v>7.3564356435643568</v>
      </c>
      <c r="I76" s="328">
        <f t="shared" si="5"/>
        <v>2.0208322501256522</v>
      </c>
      <c r="J76" s="358"/>
      <c r="K76" s="328">
        <v>4.5911047345767573</v>
      </c>
      <c r="L76" s="328">
        <v>5.0524817648105316</v>
      </c>
      <c r="M76" s="328">
        <v>6.6633922724296006</v>
      </c>
      <c r="N76" s="328">
        <v>10.278637770897832</v>
      </c>
      <c r="O76" s="328">
        <v>6.7386305569749618</v>
      </c>
      <c r="P76" s="328">
        <f t="shared" si="3"/>
        <v>2.2388157894736844</v>
      </c>
    </row>
    <row r="77" spans="1:16" ht="13.5">
      <c r="A77" s="320"/>
      <c r="B77" s="351" t="s">
        <v>266</v>
      </c>
      <c r="C77" s="159"/>
      <c r="D77" s="328">
        <v>83.427495291902076</v>
      </c>
      <c r="E77" s="328">
        <v>84.539177424196936</v>
      </c>
      <c r="F77" s="328">
        <v>77.680424256398439</v>
      </c>
      <c r="G77" s="328">
        <v>53.792537925379257</v>
      </c>
      <c r="H77" s="328">
        <v>74.638089866516268</v>
      </c>
      <c r="I77" s="328">
        <f t="shared" si="5"/>
        <v>1.5715781534879292</v>
      </c>
      <c r="J77" s="358"/>
      <c r="K77" s="328">
        <v>86.162624821683309</v>
      </c>
      <c r="L77" s="328">
        <v>86.51252408477842</v>
      </c>
      <c r="M77" s="328">
        <v>82.088137734954984</v>
      </c>
      <c r="N77" s="328">
        <v>60.580344921981933</v>
      </c>
      <c r="O77" s="328">
        <v>79.010613639136267</v>
      </c>
      <c r="P77" s="328">
        <f t="shared" si="3"/>
        <v>1.4280625869032786</v>
      </c>
    </row>
    <row r="78" spans="1:16" ht="12.75" customHeight="1">
      <c r="A78" s="320"/>
      <c r="B78" s="435" t="s">
        <v>283</v>
      </c>
      <c r="C78" s="435"/>
      <c r="D78" s="435"/>
      <c r="E78" s="435"/>
      <c r="F78" s="435"/>
      <c r="G78" s="435"/>
      <c r="H78" s="435"/>
      <c r="I78" s="435"/>
      <c r="J78" s="435"/>
      <c r="K78" s="435"/>
      <c r="L78" s="435"/>
      <c r="M78" s="435"/>
      <c r="N78" s="435"/>
      <c r="O78" s="435"/>
      <c r="P78" s="435"/>
    </row>
    <row r="79" spans="1:16">
      <c r="A79" s="43"/>
      <c r="B79" s="435"/>
      <c r="C79" s="435"/>
      <c r="D79" s="435"/>
      <c r="E79" s="435"/>
      <c r="F79" s="435"/>
      <c r="G79" s="435"/>
      <c r="H79" s="435"/>
      <c r="I79" s="435"/>
      <c r="J79" s="435"/>
      <c r="K79" s="435"/>
      <c r="L79" s="435"/>
      <c r="M79" s="435"/>
      <c r="N79" s="435"/>
      <c r="O79" s="435"/>
      <c r="P79" s="435"/>
    </row>
    <row r="80" spans="1:16" ht="4.5" customHeight="1">
      <c r="A80" s="43"/>
      <c r="B80" s="435"/>
      <c r="C80" s="435"/>
      <c r="D80" s="435"/>
      <c r="E80" s="435"/>
      <c r="F80" s="435"/>
      <c r="G80" s="435"/>
      <c r="H80" s="435"/>
      <c r="I80" s="435"/>
      <c r="J80" s="435"/>
      <c r="K80" s="435"/>
      <c r="L80" s="435"/>
      <c r="M80" s="435"/>
      <c r="N80" s="435"/>
      <c r="O80" s="435"/>
      <c r="P80" s="435"/>
    </row>
    <row r="81" spans="2:13">
      <c r="B81" s="395" t="s">
        <v>297</v>
      </c>
      <c r="C81" s="395"/>
      <c r="D81" s="395"/>
      <c r="E81" s="395"/>
      <c r="F81" s="395"/>
      <c r="G81" s="395"/>
      <c r="H81" s="395"/>
      <c r="I81" s="395"/>
      <c r="J81" s="395"/>
      <c r="K81" s="395"/>
      <c r="L81" s="396" t="s">
        <v>298</v>
      </c>
      <c r="M81" s="395"/>
    </row>
    <row r="82" spans="2:13">
      <c r="B82" s="395"/>
      <c r="C82" s="395"/>
      <c r="D82" s="395"/>
      <c r="E82" s="395"/>
      <c r="F82" s="395"/>
      <c r="G82" s="395"/>
      <c r="H82" s="395"/>
      <c r="I82" s="395"/>
      <c r="J82" s="395"/>
      <c r="K82" s="395"/>
      <c r="L82" s="396" t="s">
        <v>299</v>
      </c>
      <c r="M82" s="394"/>
    </row>
  </sheetData>
  <mergeCells count="14">
    <mergeCell ref="B2:M3"/>
    <mergeCell ref="B38:M39"/>
    <mergeCell ref="B78:P80"/>
    <mergeCell ref="B56:P57"/>
    <mergeCell ref="C58:H58"/>
    <mergeCell ref="G5:H5"/>
    <mergeCell ref="C4:H4"/>
    <mergeCell ref="M5:M6"/>
    <mergeCell ref="D5:F5"/>
    <mergeCell ref="J5:L5"/>
    <mergeCell ref="D59:H59"/>
    <mergeCell ref="I59:I60"/>
    <mergeCell ref="K59:O59"/>
    <mergeCell ref="P59:P60"/>
  </mergeCells>
  <phoneticPr fontId="2" type="noConversion"/>
  <hyperlinks>
    <hyperlink ref="B4" location="ÍNDICE!A1" display="Índice"/>
    <hyperlink ref="C4:E4" location="PCV!A1" display="Índice Cardiopatía Isquémica"/>
    <hyperlink ref="B58" location="ÍNDICE!A1" display="Índice"/>
    <hyperlink ref="C58:E58" location="PCV!A1" display="Índice Cardiopatía Isquémica"/>
    <hyperlink ref="L40" r:id="rId1"/>
    <hyperlink ref="L81" r:id="rId2"/>
    <hyperlink ref="L41" r:id="rId3"/>
    <hyperlink ref="L82" r:id="rId4"/>
  </hyperlinks>
  <pageMargins left="0.75" right="0.75" top="1" bottom="1" header="0" footer="0"/>
  <pageSetup paperSize="9" orientation="landscape" horizontalDpi="200" verticalDpi="200"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28"/>
  <sheetViews>
    <sheetView showGridLines="0" showRowColHeaders="0" zoomScale="80" zoomScaleNormal="80" workbookViewId="0">
      <selection activeCell="C3" sqref="C3:H3"/>
    </sheetView>
  </sheetViews>
  <sheetFormatPr baseColWidth="10" defaultRowHeight="12.75"/>
  <cols>
    <col min="1" max="1" width="2" style="44" customWidth="1"/>
    <col min="2" max="2" width="37.7109375" style="44" customWidth="1"/>
    <col min="3" max="5" width="8.28515625" style="44" customWidth="1"/>
    <col min="6" max="7" width="8.28515625" style="154" customWidth="1"/>
    <col min="8" max="11" width="8.28515625" style="44" customWidth="1"/>
    <col min="12" max="12" width="8.5703125" style="44" customWidth="1"/>
    <col min="13" max="13" width="8.42578125" style="44" customWidth="1"/>
    <col min="14" max="14" width="1.7109375" style="44" customWidth="1"/>
    <col min="15" max="23" width="8.28515625" style="44" customWidth="1"/>
    <col min="24" max="24" width="8.5703125" style="44" customWidth="1"/>
    <col min="25" max="25" width="8.42578125" style="44" customWidth="1"/>
    <col min="26" max="16384" width="11.42578125" style="44"/>
  </cols>
  <sheetData>
    <row r="1" spans="1:25" s="361" customFormat="1" ht="42" customHeight="1">
      <c r="B1" s="447" t="s">
        <v>288</v>
      </c>
      <c r="C1" s="447"/>
      <c r="D1" s="447"/>
      <c r="E1" s="447"/>
      <c r="F1" s="447"/>
      <c r="G1" s="447"/>
      <c r="H1" s="447"/>
      <c r="I1" s="447"/>
      <c r="J1" s="447"/>
      <c r="K1" s="447"/>
      <c r="L1" s="447"/>
      <c r="M1" s="447"/>
      <c r="N1" s="447"/>
      <c r="O1" s="447"/>
      <c r="P1" s="447"/>
      <c r="Q1" s="447"/>
      <c r="R1" s="447"/>
      <c r="S1" s="447"/>
      <c r="T1" s="447"/>
      <c r="U1" s="447"/>
      <c r="V1" s="447"/>
      <c r="W1" s="447"/>
      <c r="X1" s="447"/>
      <c r="Y1" s="447"/>
    </row>
    <row r="2" spans="1:25" s="361" customFormat="1" ht="15" customHeight="1">
      <c r="B2" s="363"/>
      <c r="C2" s="363"/>
      <c r="D2" s="363"/>
      <c r="E2" s="363"/>
      <c r="F2" s="363"/>
      <c r="G2" s="363"/>
      <c r="H2" s="363"/>
      <c r="I2" s="363"/>
      <c r="J2" s="363"/>
      <c r="K2" s="363"/>
      <c r="L2" s="363"/>
      <c r="M2" s="363"/>
      <c r="N2" s="363"/>
      <c r="O2" s="363"/>
      <c r="P2" s="363"/>
      <c r="Q2" s="363"/>
      <c r="R2" s="363"/>
      <c r="S2" s="363"/>
      <c r="T2" s="363"/>
      <c r="U2" s="363"/>
      <c r="V2" s="363"/>
      <c r="W2" s="363"/>
      <c r="X2" s="363"/>
      <c r="Y2" s="363"/>
    </row>
    <row r="3" spans="1:25" s="361" customFormat="1" ht="15" customHeight="1">
      <c r="A3" s="44"/>
      <c r="B3" s="110" t="s">
        <v>33</v>
      </c>
      <c r="C3" s="436" t="s">
        <v>141</v>
      </c>
      <c r="D3" s="436"/>
      <c r="E3" s="436"/>
      <c r="F3" s="436"/>
      <c r="G3" s="436"/>
      <c r="H3" s="436"/>
      <c r="I3" s="363"/>
      <c r="J3" s="363"/>
      <c r="K3" s="363"/>
      <c r="L3" s="363"/>
      <c r="M3" s="363"/>
      <c r="N3" s="363"/>
      <c r="O3" s="363"/>
      <c r="P3" s="363"/>
      <c r="Q3" s="363"/>
      <c r="R3" s="363"/>
      <c r="S3" s="363"/>
      <c r="T3" s="363"/>
      <c r="U3" s="363"/>
      <c r="V3" s="363"/>
      <c r="W3" s="363"/>
      <c r="X3" s="363"/>
      <c r="Y3" s="363"/>
    </row>
    <row r="4" spans="1:25" s="361" customFormat="1" ht="15" customHeight="1">
      <c r="B4" s="363"/>
      <c r="C4" s="363"/>
      <c r="D4" s="363"/>
      <c r="E4" s="363"/>
      <c r="F4" s="363"/>
      <c r="G4" s="363"/>
      <c r="H4" s="363"/>
      <c r="I4" s="363"/>
      <c r="J4" s="363"/>
      <c r="K4" s="363"/>
      <c r="L4" s="363"/>
      <c r="M4" s="363"/>
      <c r="N4" s="363"/>
      <c r="O4" s="363"/>
      <c r="P4" s="363"/>
      <c r="Q4" s="363"/>
      <c r="R4" s="363"/>
      <c r="S4" s="363"/>
      <c r="T4" s="363"/>
      <c r="U4" s="363"/>
      <c r="V4" s="363"/>
      <c r="W4" s="363"/>
      <c r="X4" s="363"/>
      <c r="Y4" s="363"/>
    </row>
    <row r="5" spans="1:25" s="361" customFormat="1" ht="18" customHeight="1">
      <c r="B5" s="448"/>
      <c r="C5" s="450" t="s">
        <v>284</v>
      </c>
      <c r="D5" s="450"/>
      <c r="E5" s="450"/>
      <c r="F5" s="450"/>
      <c r="G5" s="450"/>
      <c r="H5" s="450"/>
      <c r="I5" s="450"/>
      <c r="J5" s="450"/>
      <c r="K5" s="450"/>
      <c r="L5" s="450"/>
      <c r="M5" s="444" t="s">
        <v>274</v>
      </c>
      <c r="N5" s="366"/>
      <c r="O5" s="451" t="s">
        <v>289</v>
      </c>
      <c r="P5" s="451"/>
      <c r="Q5" s="451"/>
      <c r="R5" s="451"/>
      <c r="S5" s="451"/>
      <c r="T5" s="451"/>
      <c r="U5" s="451"/>
      <c r="V5" s="451"/>
      <c r="W5" s="451"/>
      <c r="X5" s="451"/>
      <c r="Y5" s="444" t="s">
        <v>274</v>
      </c>
    </row>
    <row r="6" spans="1:25" s="361" customFormat="1" ht="18" customHeight="1">
      <c r="B6" s="448"/>
      <c r="C6" s="450" t="s">
        <v>285</v>
      </c>
      <c r="D6" s="450"/>
      <c r="E6" s="450"/>
      <c r="F6" s="450"/>
      <c r="G6" s="450"/>
      <c r="H6" s="450"/>
      <c r="I6" s="450"/>
      <c r="J6" s="450"/>
      <c r="K6" s="450"/>
      <c r="L6" s="450"/>
      <c r="M6" s="444"/>
      <c r="N6" s="366"/>
      <c r="O6" s="452" t="s">
        <v>286</v>
      </c>
      <c r="P6" s="452"/>
      <c r="Q6" s="452"/>
      <c r="R6" s="452"/>
      <c r="S6" s="452"/>
      <c r="T6" s="452"/>
      <c r="U6" s="452"/>
      <c r="V6" s="452"/>
      <c r="W6" s="452"/>
      <c r="X6" s="452"/>
      <c r="Y6" s="444"/>
    </row>
    <row r="7" spans="1:25" s="361" customFormat="1" ht="18" customHeight="1">
      <c r="B7" s="449"/>
      <c r="C7" s="367">
        <v>1</v>
      </c>
      <c r="D7" s="367">
        <v>2</v>
      </c>
      <c r="E7" s="367">
        <v>3</v>
      </c>
      <c r="F7" s="367">
        <v>4</v>
      </c>
      <c r="G7" s="367">
        <v>5</v>
      </c>
      <c r="H7" s="367">
        <v>6</v>
      </c>
      <c r="I7" s="367">
        <v>7</v>
      </c>
      <c r="J7" s="367">
        <v>8</v>
      </c>
      <c r="K7" s="367">
        <v>9</v>
      </c>
      <c r="L7" s="367" t="s">
        <v>153</v>
      </c>
      <c r="M7" s="445"/>
      <c r="N7" s="365"/>
      <c r="O7" s="368">
        <v>1</v>
      </c>
      <c r="P7" s="368">
        <v>2</v>
      </c>
      <c r="Q7" s="368">
        <v>3</v>
      </c>
      <c r="R7" s="368">
        <v>4</v>
      </c>
      <c r="S7" s="368">
        <v>5</v>
      </c>
      <c r="T7" s="368">
        <v>6</v>
      </c>
      <c r="U7" s="368">
        <v>7</v>
      </c>
      <c r="V7" s="368">
        <v>8</v>
      </c>
      <c r="W7" s="368">
        <v>9</v>
      </c>
      <c r="X7" s="368" t="s">
        <v>153</v>
      </c>
      <c r="Y7" s="445"/>
    </row>
    <row r="8" spans="1:25" s="361" customFormat="1" ht="18" customHeight="1">
      <c r="B8" s="320" t="s">
        <v>9</v>
      </c>
      <c r="C8" s="321">
        <v>1412</v>
      </c>
      <c r="D8" s="321">
        <v>2035</v>
      </c>
      <c r="E8" s="321">
        <v>1189</v>
      </c>
      <c r="F8" s="321">
        <v>552</v>
      </c>
      <c r="G8" s="321">
        <v>337</v>
      </c>
      <c r="H8" s="321">
        <v>2275</v>
      </c>
      <c r="I8" s="321">
        <v>1637</v>
      </c>
      <c r="J8" s="321">
        <v>733</v>
      </c>
      <c r="K8" s="321">
        <v>427</v>
      </c>
      <c r="L8" s="321">
        <v>10597</v>
      </c>
      <c r="M8" s="321"/>
      <c r="N8" s="362"/>
      <c r="O8" s="321">
        <v>2552</v>
      </c>
      <c r="P8" s="321">
        <v>3458</v>
      </c>
      <c r="Q8" s="321">
        <v>1888</v>
      </c>
      <c r="R8" s="321">
        <v>814</v>
      </c>
      <c r="S8" s="321">
        <v>555</v>
      </c>
      <c r="T8" s="321">
        <v>3149</v>
      </c>
      <c r="U8" s="321">
        <v>2390</v>
      </c>
      <c r="V8" s="321">
        <v>1079</v>
      </c>
      <c r="W8" s="321">
        <v>490</v>
      </c>
      <c r="X8" s="321">
        <v>16394</v>
      </c>
      <c r="Y8" s="321"/>
    </row>
    <row r="9" spans="1:25" s="361" customFormat="1" ht="18" customHeight="1">
      <c r="B9" s="320" t="s">
        <v>15</v>
      </c>
      <c r="C9" s="324">
        <v>183.2095933317936</v>
      </c>
      <c r="D9" s="324">
        <v>235.50160685003004</v>
      </c>
      <c r="E9" s="324">
        <v>228.95677357734849</v>
      </c>
      <c r="F9" s="324">
        <v>248.02969167033618</v>
      </c>
      <c r="G9" s="324">
        <v>185.15364455994418</v>
      </c>
      <c r="H9" s="324">
        <v>293.61127673798518</v>
      </c>
      <c r="I9" s="324">
        <v>272.95980470951542</v>
      </c>
      <c r="J9" s="324">
        <v>237.53969797135264</v>
      </c>
      <c r="K9" s="324">
        <v>259.30806648488789</v>
      </c>
      <c r="L9" s="324">
        <v>240.48580993020079</v>
      </c>
      <c r="M9" s="324">
        <f>+MAX(C9:K9)/MIN(C9:K9)</f>
        <v>1.6025977209951747</v>
      </c>
      <c r="N9" s="362"/>
      <c r="O9" s="324">
        <v>197.58117899910269</v>
      </c>
      <c r="P9" s="324">
        <v>241.30250318201104</v>
      </c>
      <c r="Q9" s="324">
        <v>217.75034369492809</v>
      </c>
      <c r="R9" s="324">
        <v>226.05396969099476</v>
      </c>
      <c r="S9" s="324">
        <v>185.95705899697109</v>
      </c>
      <c r="T9" s="324">
        <v>240.68851130830907</v>
      </c>
      <c r="U9" s="324">
        <v>241.84408645673116</v>
      </c>
      <c r="V9" s="324">
        <v>207.22144655549559</v>
      </c>
      <c r="W9" s="324">
        <v>179.00589623503109</v>
      </c>
      <c r="X9" s="324">
        <v>223.31270794242144</v>
      </c>
      <c r="Y9" s="324">
        <f>+MAX(O9:W9)/MIN(O9:W9)</f>
        <v>1.3510397788193234</v>
      </c>
    </row>
    <row r="10" spans="1:25" s="361" customFormat="1" ht="18" customHeight="1">
      <c r="B10" s="326" t="s">
        <v>37</v>
      </c>
      <c r="C10" s="327">
        <v>1.0276203966005666</v>
      </c>
      <c r="D10" s="327">
        <v>1.0343980343980343</v>
      </c>
      <c r="E10" s="327">
        <v>1.3742640874684608</v>
      </c>
      <c r="F10" s="327">
        <v>1.4221014492753623</v>
      </c>
      <c r="G10" s="327">
        <v>1.4053254437869822</v>
      </c>
      <c r="H10" s="327">
        <v>1.2952548330404219</v>
      </c>
      <c r="I10" s="327">
        <v>1.28588882101405</v>
      </c>
      <c r="J10" s="327">
        <v>1.3642564802182811</v>
      </c>
      <c r="K10" s="327">
        <v>1.3044496487119437</v>
      </c>
      <c r="L10" s="327">
        <v>1.2321917161996414</v>
      </c>
      <c r="M10" s="328">
        <f>+MAX(C10:K10)/MIN(C10:K10)</f>
        <v>1.3838781849598978</v>
      </c>
      <c r="N10" s="362"/>
      <c r="O10" s="327">
        <v>1.0333072100313481</v>
      </c>
      <c r="P10" s="327">
        <v>1.0566801619433199</v>
      </c>
      <c r="Q10" s="327">
        <v>1.3453389830508475</v>
      </c>
      <c r="R10" s="327">
        <v>1.4533169533169532</v>
      </c>
      <c r="S10" s="327">
        <v>1.536936936936937</v>
      </c>
      <c r="T10" s="327">
        <v>1.3293108923467767</v>
      </c>
      <c r="U10" s="327">
        <v>1.3205020920502093</v>
      </c>
      <c r="V10" s="327">
        <v>1.2391102873030584</v>
      </c>
      <c r="W10" s="327">
        <v>1.5653061224489795</v>
      </c>
      <c r="X10" s="327">
        <v>1.2407588142003172</v>
      </c>
      <c r="Y10" s="328">
        <f>+MAX(O10:W10)/MIN(O10:W10)</f>
        <v>1.5148506729199072</v>
      </c>
    </row>
    <row r="11" spans="1:25" s="361" customFormat="1" ht="18" customHeight="1">
      <c r="B11" s="320" t="s">
        <v>2</v>
      </c>
      <c r="C11" s="324">
        <v>69.68838526912181</v>
      </c>
      <c r="D11" s="324">
        <v>70.122850122850124</v>
      </c>
      <c r="E11" s="324">
        <v>71.74095878889824</v>
      </c>
      <c r="F11" s="324">
        <v>70.833333333333329</v>
      </c>
      <c r="G11" s="324">
        <v>68.249258160237389</v>
      </c>
      <c r="H11" s="324">
        <v>67.692307692307693</v>
      </c>
      <c r="I11" s="324">
        <v>67.56261453879047</v>
      </c>
      <c r="J11" s="324">
        <v>67.939972714870393</v>
      </c>
      <c r="K11" s="324">
        <v>65.105386416861819</v>
      </c>
      <c r="L11" s="324">
        <v>68.953477399263946</v>
      </c>
      <c r="M11" s="324">
        <f t="shared" ref="M11:M24" si="0">+MAX(C11:K11)/MIN(C11:K11)</f>
        <v>1.1019204821172501</v>
      </c>
      <c r="N11" s="362"/>
      <c r="O11" s="324">
        <v>69.200626959247643</v>
      </c>
      <c r="P11" s="324">
        <v>71.833429728166578</v>
      </c>
      <c r="Q11" s="324">
        <v>70.974576271186436</v>
      </c>
      <c r="R11" s="324">
        <v>71.253071253071255</v>
      </c>
      <c r="S11" s="324">
        <v>73.513513513513516</v>
      </c>
      <c r="T11" s="324">
        <v>68.561448078755163</v>
      </c>
      <c r="U11" s="324">
        <v>66.652719665271974</v>
      </c>
      <c r="V11" s="324">
        <v>71.825764596848927</v>
      </c>
      <c r="W11" s="324">
        <v>65.714285714285722</v>
      </c>
      <c r="X11" s="324">
        <v>69.775527632060516</v>
      </c>
      <c r="Y11" s="324">
        <f t="shared" ref="Y11:Y24" si="1">+MAX(O11:W11)/MIN(O11:W11)</f>
        <v>1.1186839012925969</v>
      </c>
    </row>
    <row r="12" spans="1:25" s="361" customFormat="1" ht="18" customHeight="1">
      <c r="B12" s="326" t="s">
        <v>8</v>
      </c>
      <c r="C12" s="328">
        <v>68.614730878187132</v>
      </c>
      <c r="D12" s="328">
        <v>68.089434889434827</v>
      </c>
      <c r="E12" s="328">
        <v>68.332211942809224</v>
      </c>
      <c r="F12" s="328">
        <v>69.313405797101396</v>
      </c>
      <c r="G12" s="328">
        <v>68.597633136094672</v>
      </c>
      <c r="H12" s="328">
        <v>69.036467486819006</v>
      </c>
      <c r="I12" s="328">
        <v>68.644471594379993</v>
      </c>
      <c r="J12" s="328">
        <v>68.321964529331467</v>
      </c>
      <c r="K12" s="328">
        <v>69.548009367681416</v>
      </c>
      <c r="L12" s="328">
        <v>68.630531182186999</v>
      </c>
      <c r="M12" s="328">
        <f t="shared" si="0"/>
        <v>1.0214214507818291</v>
      </c>
      <c r="N12" s="362"/>
      <c r="O12" s="328">
        <v>67.544278996865373</v>
      </c>
      <c r="P12" s="328">
        <v>67.646616541353353</v>
      </c>
      <c r="Q12" s="328">
        <v>67.738877118643956</v>
      </c>
      <c r="R12" s="328">
        <v>69.534398034397995</v>
      </c>
      <c r="S12" s="328">
        <v>68.219819819819818</v>
      </c>
      <c r="T12" s="328">
        <v>68.382343601143333</v>
      </c>
      <c r="U12" s="328">
        <v>67.725104602510555</v>
      </c>
      <c r="V12" s="328">
        <v>67.233549582947163</v>
      </c>
      <c r="W12" s="328">
        <v>68.551020408163339</v>
      </c>
      <c r="X12" s="328">
        <v>67.910760034158869</v>
      </c>
      <c r="Y12" s="328">
        <f t="shared" si="1"/>
        <v>1.0342217310512847</v>
      </c>
    </row>
    <row r="13" spans="1:25" s="361" customFormat="1" ht="18" customHeight="1">
      <c r="B13" s="320" t="s">
        <v>1</v>
      </c>
      <c r="C13" s="324">
        <v>7.6621813031161459</v>
      </c>
      <c r="D13" s="324">
        <v>8.4899262899262755</v>
      </c>
      <c r="E13" s="324">
        <v>7.2935239697224592</v>
      </c>
      <c r="F13" s="324">
        <v>8.3641304347826111</v>
      </c>
      <c r="G13" s="324">
        <v>6.7011834319526615</v>
      </c>
      <c r="H13" s="324">
        <v>7.492091388400695</v>
      </c>
      <c r="I13" s="324">
        <v>8.1887599266951678</v>
      </c>
      <c r="J13" s="324">
        <v>7.181446111869036</v>
      </c>
      <c r="K13" s="324">
        <v>7.8992974238875835</v>
      </c>
      <c r="L13" s="324">
        <v>7.8067742239834059</v>
      </c>
      <c r="M13" s="324">
        <f t="shared" si="0"/>
        <v>1.2669293977903231</v>
      </c>
      <c r="N13" s="362"/>
      <c r="O13" s="324">
        <v>6.8064263322883933</v>
      </c>
      <c r="P13" s="324">
        <v>6.7822440717177406</v>
      </c>
      <c r="Q13" s="324">
        <v>6.8855932203389756</v>
      </c>
      <c r="R13" s="324">
        <v>7.2653562653562647</v>
      </c>
      <c r="S13" s="324">
        <v>7.1747747747747708</v>
      </c>
      <c r="T13" s="324">
        <v>7.2737376945061945</v>
      </c>
      <c r="U13" s="324">
        <v>8.2075313807531298</v>
      </c>
      <c r="V13" s="324">
        <v>7.0129749768303986</v>
      </c>
      <c r="W13" s="324">
        <v>8.6224489795918426</v>
      </c>
      <c r="X13" s="324">
        <v>7.2076369403440195</v>
      </c>
      <c r="Y13" s="324">
        <f t="shared" si="1"/>
        <v>1.2713268482253297</v>
      </c>
    </row>
    <row r="14" spans="1:25" s="361" customFormat="1" ht="18" customHeight="1">
      <c r="B14" s="326" t="s">
        <v>261</v>
      </c>
      <c r="C14" s="328">
        <v>5.0991501416430598</v>
      </c>
      <c r="D14" s="328">
        <v>5.4545454545454541</v>
      </c>
      <c r="E14" s="328">
        <v>6.8965517241379306</v>
      </c>
      <c r="F14" s="328">
        <v>6.1594202898550723</v>
      </c>
      <c r="G14" s="328">
        <v>2.6627218934911241</v>
      </c>
      <c r="H14" s="328">
        <v>3.4270650263620386</v>
      </c>
      <c r="I14" s="328">
        <v>4.9480757483200977</v>
      </c>
      <c r="J14" s="328">
        <v>4.9113233287858113</v>
      </c>
      <c r="K14" s="328">
        <v>6.7915690866510543</v>
      </c>
      <c r="L14" s="328">
        <v>5.01934144730635</v>
      </c>
      <c r="M14" s="328">
        <f t="shared" si="0"/>
        <v>2.5900383141762453</v>
      </c>
      <c r="N14" s="362"/>
      <c r="O14" s="328">
        <v>3.9184952978056424</v>
      </c>
      <c r="P14" s="328">
        <v>4.742625795257374</v>
      </c>
      <c r="Q14" s="328">
        <v>5.3495762711864403</v>
      </c>
      <c r="R14" s="328">
        <v>5.5282555282555279</v>
      </c>
      <c r="S14" s="328">
        <v>5.7657657657657655</v>
      </c>
      <c r="T14" s="328">
        <v>4.0647824706255955</v>
      </c>
      <c r="U14" s="328">
        <v>3.9748953974895396</v>
      </c>
      <c r="V14" s="328">
        <v>3.8924930491195551</v>
      </c>
      <c r="W14" s="328">
        <v>5.9183673469387754</v>
      </c>
      <c r="X14" s="328">
        <v>4.5016469440039035</v>
      </c>
      <c r="Y14" s="328">
        <f t="shared" si="1"/>
        <v>1.5204567541302236</v>
      </c>
    </row>
    <row r="15" spans="1:25" s="361" customFormat="1" ht="18" customHeight="1">
      <c r="B15" s="326" t="s">
        <v>39</v>
      </c>
      <c r="C15" s="328">
        <v>74.504249291784703</v>
      </c>
      <c r="D15" s="328">
        <v>69.533169533169527</v>
      </c>
      <c r="E15" s="328">
        <v>77.964676198486117</v>
      </c>
      <c r="F15" s="328">
        <v>74.818840579710141</v>
      </c>
      <c r="G15" s="328">
        <v>65.976331360946745</v>
      </c>
      <c r="H15" s="328">
        <v>58.787346221441126</v>
      </c>
      <c r="I15" s="328">
        <v>62.43127672571778</v>
      </c>
      <c r="J15" s="328">
        <v>61.800818553888128</v>
      </c>
      <c r="K15" s="328">
        <v>55.97189695550351</v>
      </c>
      <c r="L15" s="328">
        <v>66.817624304179645</v>
      </c>
      <c r="M15" s="328">
        <f t="shared" si="0"/>
        <v>1.3929253864750448</v>
      </c>
      <c r="N15" s="362"/>
      <c r="O15" s="328">
        <v>76.92006269592477</v>
      </c>
      <c r="P15" s="328">
        <v>79.149797570850197</v>
      </c>
      <c r="Q15" s="328">
        <v>75.370762711864401</v>
      </c>
      <c r="R15" s="328">
        <v>77.027027027027032</v>
      </c>
      <c r="S15" s="328">
        <v>75.675675675675677</v>
      </c>
      <c r="T15" s="328">
        <v>64.877738964750719</v>
      </c>
      <c r="U15" s="328">
        <v>69.623430962343093</v>
      </c>
      <c r="V15" s="328">
        <v>76.645041705282665</v>
      </c>
      <c r="W15" s="328">
        <v>71.836734693877546</v>
      </c>
      <c r="X15" s="328">
        <v>73.593997804074661</v>
      </c>
      <c r="Y15" s="328">
        <f t="shared" si="1"/>
        <v>1.2199839087156499</v>
      </c>
    </row>
    <row r="16" spans="1:25" s="361" customFormat="1" ht="18" customHeight="1">
      <c r="B16" s="320" t="s">
        <v>4</v>
      </c>
      <c r="C16" s="324">
        <v>4.0368271954674224</v>
      </c>
      <c r="D16" s="324">
        <v>10.712530712530713</v>
      </c>
      <c r="E16" s="324">
        <v>12.952060555088309</v>
      </c>
      <c r="F16" s="324">
        <v>6.7028985507246377</v>
      </c>
      <c r="G16" s="324">
        <v>7.6923076923076925</v>
      </c>
      <c r="H16" s="324">
        <v>1.8453427065026362</v>
      </c>
      <c r="I16" s="324">
        <v>3.2987171655467318</v>
      </c>
      <c r="J16" s="324">
        <v>4.6384720327421558</v>
      </c>
      <c r="K16" s="324">
        <v>1.639344262295082</v>
      </c>
      <c r="L16" s="324">
        <v>5.9345221247287476</v>
      </c>
      <c r="M16" s="324">
        <f t="shared" si="0"/>
        <v>7.9007569386038679</v>
      </c>
      <c r="N16" s="362"/>
      <c r="O16" s="324">
        <v>3.6442006269592477</v>
      </c>
      <c r="P16" s="324">
        <v>5.6101792943898205</v>
      </c>
      <c r="Q16" s="324">
        <v>6.6737288135593218</v>
      </c>
      <c r="R16" s="324">
        <v>5.8968058968058967</v>
      </c>
      <c r="S16" s="324">
        <v>6.3063063063063067</v>
      </c>
      <c r="T16" s="324">
        <v>2.06414734836456</v>
      </c>
      <c r="U16" s="324">
        <v>2.2594142259414225</v>
      </c>
      <c r="V16" s="324">
        <v>3.2437442075996294</v>
      </c>
      <c r="W16" s="324">
        <v>2.4489795918367347</v>
      </c>
      <c r="X16" s="324">
        <v>4.0441624984750515</v>
      </c>
      <c r="Y16" s="324">
        <f t="shared" si="1"/>
        <v>3.2331649282920472</v>
      </c>
    </row>
    <row r="17" spans="2:26" s="361" customFormat="1" ht="18" customHeight="1">
      <c r="B17" s="330" t="s">
        <v>43</v>
      </c>
      <c r="C17" s="324">
        <v>58.215297450424927</v>
      </c>
      <c r="D17" s="324">
        <v>54.398034398034397</v>
      </c>
      <c r="E17" s="324">
        <v>53.910849453322122</v>
      </c>
      <c r="F17" s="324">
        <v>61.050724637681157</v>
      </c>
      <c r="G17" s="324">
        <v>49.408284023668642</v>
      </c>
      <c r="H17" s="324">
        <v>39.147627416520208</v>
      </c>
      <c r="I17" s="324">
        <v>47.403787416004889</v>
      </c>
      <c r="J17" s="324">
        <v>44.747612551159619</v>
      </c>
      <c r="K17" s="324">
        <v>38.17330210772834</v>
      </c>
      <c r="L17" s="324">
        <v>49.363147466742149</v>
      </c>
      <c r="M17" s="324">
        <f t="shared" si="0"/>
        <v>1.5993042589134878</v>
      </c>
      <c r="N17" s="362"/>
      <c r="O17" s="324">
        <v>55.172413793103445</v>
      </c>
      <c r="P17" s="324">
        <v>61.133603238866399</v>
      </c>
      <c r="Q17" s="324">
        <v>46.875</v>
      </c>
      <c r="R17" s="324">
        <v>55.896805896805894</v>
      </c>
      <c r="S17" s="324">
        <v>52.252252252252255</v>
      </c>
      <c r="T17" s="324">
        <v>44.871387742140364</v>
      </c>
      <c r="U17" s="324">
        <v>48.995815899581586</v>
      </c>
      <c r="V17" s="324">
        <v>58.943466172381832</v>
      </c>
      <c r="W17" s="324">
        <v>56.122448979591837</v>
      </c>
      <c r="X17" s="324">
        <v>52.799804806636573</v>
      </c>
      <c r="Y17" s="324">
        <f t="shared" si="1"/>
        <v>1.3624183764981619</v>
      </c>
    </row>
    <row r="18" spans="2:26" s="361" customFormat="1" ht="18" customHeight="1">
      <c r="B18" s="331" t="s">
        <v>44</v>
      </c>
      <c r="C18" s="324">
        <v>55.594900849858355</v>
      </c>
      <c r="D18" s="324">
        <v>51.007371007371006</v>
      </c>
      <c r="E18" s="324">
        <v>51.555929352396973</v>
      </c>
      <c r="F18" s="324">
        <v>57.246376811594203</v>
      </c>
      <c r="G18" s="324">
        <v>47.633136094674555</v>
      </c>
      <c r="H18" s="324">
        <v>37.478031634446396</v>
      </c>
      <c r="I18" s="324">
        <v>45.571166768478925</v>
      </c>
      <c r="J18" s="324">
        <v>42.701227830832195</v>
      </c>
      <c r="K18" s="324">
        <v>36.533957845433257</v>
      </c>
      <c r="L18" s="324">
        <v>46.994999528257381</v>
      </c>
      <c r="M18" s="324">
        <f t="shared" si="0"/>
        <v>1.5669360832404311</v>
      </c>
      <c r="N18" s="362"/>
      <c r="O18" s="324">
        <v>52.978056426332287</v>
      </c>
      <c r="P18" s="324">
        <v>57.171775592828226</v>
      </c>
      <c r="Q18" s="324">
        <v>45.550847457627121</v>
      </c>
      <c r="R18" s="324">
        <v>52.825552825552826</v>
      </c>
      <c r="S18" s="324">
        <v>50.270270270270274</v>
      </c>
      <c r="T18" s="324">
        <v>43.632899333121628</v>
      </c>
      <c r="U18" s="324">
        <v>47.029288702928874</v>
      </c>
      <c r="V18" s="324">
        <v>54.865616311399442</v>
      </c>
      <c r="W18" s="324">
        <v>54.897959183673471</v>
      </c>
      <c r="X18" s="324">
        <v>50.420885689886546</v>
      </c>
      <c r="Y18" s="324">
        <f t="shared" si="1"/>
        <v>1.3102905483392728</v>
      </c>
    </row>
    <row r="19" spans="2:26" s="361" customFormat="1" ht="18" customHeight="1">
      <c r="B19" s="320" t="s">
        <v>47</v>
      </c>
      <c r="C19" s="324">
        <v>4.5325779036827196</v>
      </c>
      <c r="D19" s="324">
        <v>2.9484029484029484</v>
      </c>
      <c r="E19" s="324">
        <v>2.2708158116063921</v>
      </c>
      <c r="F19" s="324">
        <v>2.3550724637681157</v>
      </c>
      <c r="G19" s="324">
        <v>1.1834319526627219</v>
      </c>
      <c r="H19" s="324">
        <v>2.5922671353251316</v>
      </c>
      <c r="I19" s="324">
        <v>2.8711056811240074</v>
      </c>
      <c r="J19" s="324">
        <v>2.7285129604365621</v>
      </c>
      <c r="K19" s="324">
        <v>2.810304449648712</v>
      </c>
      <c r="L19" s="324">
        <v>2.8870648174356073</v>
      </c>
      <c r="M19" s="324">
        <f t="shared" si="0"/>
        <v>3.8300283286118981</v>
      </c>
      <c r="N19" s="362"/>
      <c r="O19" s="324">
        <v>5.015673981191223</v>
      </c>
      <c r="P19" s="324">
        <v>3.4412955465587043</v>
      </c>
      <c r="Q19" s="324">
        <v>4.4491525423728815</v>
      </c>
      <c r="R19" s="324">
        <v>3.8083538083538082</v>
      </c>
      <c r="S19" s="324">
        <v>2.5225225225225225</v>
      </c>
      <c r="T19" s="324">
        <v>2.4134645919339475</v>
      </c>
      <c r="U19" s="324">
        <v>2.8870292887029287</v>
      </c>
      <c r="V19" s="324">
        <v>1.9462465245597775</v>
      </c>
      <c r="W19" s="324">
        <v>2.4489795918367347</v>
      </c>
      <c r="X19" s="324">
        <v>3.3914846895205564</v>
      </c>
      <c r="Y19" s="324">
        <f t="shared" si="1"/>
        <v>2.5771010598596806</v>
      </c>
    </row>
    <row r="20" spans="2:26" s="361" customFormat="1" ht="18" customHeight="1">
      <c r="B20" s="332" t="s">
        <v>45</v>
      </c>
      <c r="C20" s="328">
        <v>62.747875354107649</v>
      </c>
      <c r="D20" s="328">
        <v>58.77149877149877</v>
      </c>
      <c r="E20" s="328">
        <v>60.050462573591254</v>
      </c>
      <c r="F20" s="328">
        <v>63.586956521739133</v>
      </c>
      <c r="G20" s="328">
        <v>52.366863905325445</v>
      </c>
      <c r="H20" s="328">
        <v>41.476274165202106</v>
      </c>
      <c r="I20" s="328">
        <v>50.39706780696396</v>
      </c>
      <c r="J20" s="328">
        <v>47.885402455661662</v>
      </c>
      <c r="K20" s="328">
        <v>40.983606557377051</v>
      </c>
      <c r="L20" s="328">
        <v>53.014435324087181</v>
      </c>
      <c r="M20" s="328">
        <f t="shared" si="0"/>
        <v>1.5515217391304348</v>
      </c>
      <c r="N20" s="362"/>
      <c r="O20" s="328">
        <v>60.384012539184951</v>
      </c>
      <c r="P20" s="328">
        <v>65.153267784846733</v>
      </c>
      <c r="Q20" s="328">
        <v>52.966101694915253</v>
      </c>
      <c r="R20" s="328">
        <v>59.95085995085995</v>
      </c>
      <c r="S20" s="328">
        <v>56.216216216216218</v>
      </c>
      <c r="T20" s="328">
        <v>47.824706255954268</v>
      </c>
      <c r="U20" s="328">
        <v>51.88284518828452</v>
      </c>
      <c r="V20" s="328">
        <v>60.982391102873031</v>
      </c>
      <c r="W20" s="328">
        <v>58.571428571428569</v>
      </c>
      <c r="X20" s="328">
        <v>56.773672075149399</v>
      </c>
      <c r="Y20" s="328">
        <f t="shared" si="1"/>
        <v>1.3623349286486213</v>
      </c>
    </row>
    <row r="21" spans="2:26" s="361" customFormat="1" ht="18" customHeight="1">
      <c r="B21" s="331" t="s">
        <v>48</v>
      </c>
      <c r="C21" s="324">
        <v>2.762039660056657</v>
      </c>
      <c r="D21" s="324">
        <v>2.4570024570024569</v>
      </c>
      <c r="E21" s="324">
        <v>1.9343986543313709</v>
      </c>
      <c r="F21" s="324">
        <v>2.3550724637681157</v>
      </c>
      <c r="G21" s="324">
        <v>2.0710059171597632</v>
      </c>
      <c r="H21" s="324">
        <v>1.4938488576449913</v>
      </c>
      <c r="I21" s="324">
        <v>3.0543677458766036</v>
      </c>
      <c r="J21" s="324">
        <v>2.5920873124147339</v>
      </c>
      <c r="K21" s="324">
        <v>1.405152224824356</v>
      </c>
      <c r="L21" s="324">
        <v>2.2737994150391545</v>
      </c>
      <c r="M21" s="324">
        <f t="shared" si="0"/>
        <v>2.1736917124821828</v>
      </c>
      <c r="N21" s="362"/>
      <c r="O21" s="324">
        <v>3.0172413793103448</v>
      </c>
      <c r="P21" s="324">
        <v>2.6026604973973395</v>
      </c>
      <c r="Q21" s="324">
        <v>2.277542372881356</v>
      </c>
      <c r="R21" s="324">
        <v>3.1941031941031941</v>
      </c>
      <c r="S21" s="324">
        <v>3.2432432432432434</v>
      </c>
      <c r="T21" s="324">
        <v>2.4452207049857098</v>
      </c>
      <c r="U21" s="324">
        <v>2.2594142259414225</v>
      </c>
      <c r="V21" s="324">
        <v>1.9462465245597775</v>
      </c>
      <c r="W21" s="324">
        <v>2.0408163265306123</v>
      </c>
      <c r="X21" s="324">
        <v>2.5375137245333659</v>
      </c>
      <c r="Y21" s="324">
        <f t="shared" si="1"/>
        <v>1.6664092664092665</v>
      </c>
    </row>
    <row r="22" spans="2:26" s="361" customFormat="1" ht="18" customHeight="1">
      <c r="B22" s="332" t="s">
        <v>49</v>
      </c>
      <c r="C22" s="328">
        <v>8.0736543909348448</v>
      </c>
      <c r="D22" s="328">
        <v>9.336609336609337</v>
      </c>
      <c r="E22" s="328">
        <v>5.046257359125315</v>
      </c>
      <c r="F22" s="328">
        <v>5.9782608695652177</v>
      </c>
      <c r="G22" s="328">
        <v>5.0295857988165684</v>
      </c>
      <c r="H22" s="328">
        <v>5.7557117750439364</v>
      </c>
      <c r="I22" s="328">
        <v>7.880268784361637</v>
      </c>
      <c r="J22" s="328">
        <v>8.5948158253751714</v>
      </c>
      <c r="K22" s="328">
        <v>6.0889929742388755</v>
      </c>
      <c r="L22" s="328">
        <v>7.1987923388998958</v>
      </c>
      <c r="M22" s="328">
        <f t="shared" si="0"/>
        <v>1.8563376210435034</v>
      </c>
      <c r="N22" s="362"/>
      <c r="O22" s="328">
        <v>8.0329153605015673</v>
      </c>
      <c r="P22" s="328">
        <v>9.3984962406015029</v>
      </c>
      <c r="Q22" s="328">
        <v>7.0444915254237293</v>
      </c>
      <c r="R22" s="328">
        <v>7.2481572481572485</v>
      </c>
      <c r="S22" s="328">
        <v>7.3873873873873874</v>
      </c>
      <c r="T22" s="328">
        <v>6.2877103842489683</v>
      </c>
      <c r="U22" s="328">
        <v>7.1129707112970708</v>
      </c>
      <c r="V22" s="328">
        <v>9.5458758109360513</v>
      </c>
      <c r="W22" s="328">
        <v>11.224489795918368</v>
      </c>
      <c r="X22" s="328">
        <v>7.8748322557033061</v>
      </c>
      <c r="Y22" s="328">
        <f t="shared" si="1"/>
        <v>1.7851473922902494</v>
      </c>
    </row>
    <row r="23" spans="2:26" s="361" customFormat="1" ht="18" customHeight="1">
      <c r="B23" s="326" t="s">
        <v>262</v>
      </c>
      <c r="C23" s="328">
        <v>5.5223880597014929</v>
      </c>
      <c r="D23" s="328">
        <v>6.3409563409563408</v>
      </c>
      <c r="E23" s="328">
        <v>6.0523938572719063</v>
      </c>
      <c r="F23" s="328">
        <v>5.5984555984555984</v>
      </c>
      <c r="G23" s="328">
        <v>9.1185410334346511</v>
      </c>
      <c r="H23" s="328">
        <v>7.5978161965423112</v>
      </c>
      <c r="I23" s="328">
        <v>7.5835475578406166</v>
      </c>
      <c r="J23" s="328">
        <v>13.486370157819225</v>
      </c>
      <c r="K23" s="328">
        <v>10.301507537688442</v>
      </c>
      <c r="L23" s="328">
        <v>7.3706168669911589</v>
      </c>
      <c r="M23" s="328">
        <f t="shared" si="0"/>
        <v>2.4421264880375353</v>
      </c>
      <c r="N23" s="362"/>
      <c r="O23" s="328">
        <v>6.6476345840130504</v>
      </c>
      <c r="P23" s="328">
        <v>5.646630236794171</v>
      </c>
      <c r="Q23" s="328">
        <v>6.1555679910464463</v>
      </c>
      <c r="R23" s="328">
        <v>7.6723016905071519</v>
      </c>
      <c r="S23" s="328">
        <v>9.7514340344168264</v>
      </c>
      <c r="T23" s="328">
        <v>7.5802714333002319</v>
      </c>
      <c r="U23" s="328">
        <v>7.4945533769063184</v>
      </c>
      <c r="V23" s="328">
        <v>6.2680810028929601</v>
      </c>
      <c r="W23" s="328">
        <v>4.3383947939262475</v>
      </c>
      <c r="X23" s="328">
        <v>6.7386305569749618</v>
      </c>
      <c r="Y23" s="328">
        <f t="shared" si="1"/>
        <v>2.2477055449330785</v>
      </c>
    </row>
    <row r="24" spans="2:26" s="361" customFormat="1" ht="18" customHeight="1">
      <c r="B24" s="326" t="s">
        <v>263</v>
      </c>
      <c r="C24" s="328">
        <v>94.900849858356935</v>
      </c>
      <c r="D24" s="328">
        <v>99.410319410319417</v>
      </c>
      <c r="E24" s="328">
        <v>74.348191757779645</v>
      </c>
      <c r="F24" s="328">
        <v>82.246376811594203</v>
      </c>
      <c r="G24" s="328">
        <v>71.301775147928993</v>
      </c>
      <c r="H24" s="328">
        <v>55.843585237258345</v>
      </c>
      <c r="I24" s="328">
        <v>63.714111178985952</v>
      </c>
      <c r="J24" s="328">
        <v>59.072305593451567</v>
      </c>
      <c r="K24" s="328">
        <v>54.800936768149882</v>
      </c>
      <c r="L24" s="328">
        <v>74.752335125955284</v>
      </c>
      <c r="M24" s="328">
        <f t="shared" si="0"/>
        <v>1.8140259140259143</v>
      </c>
      <c r="N24" s="362"/>
      <c r="O24" s="328">
        <v>96.708463949843264</v>
      </c>
      <c r="P24" s="328">
        <v>99.537304800462692</v>
      </c>
      <c r="Q24" s="328">
        <v>75.211864406779668</v>
      </c>
      <c r="R24" s="328">
        <v>81.32678132678133</v>
      </c>
      <c r="S24" s="328">
        <v>80.180180180180187</v>
      </c>
      <c r="T24" s="328">
        <v>64.24261670371547</v>
      </c>
      <c r="U24" s="328">
        <v>70.878661087866107</v>
      </c>
      <c r="V24" s="328">
        <v>40.778498609823913</v>
      </c>
      <c r="W24" s="328">
        <v>71.428571428571431</v>
      </c>
      <c r="X24" s="328">
        <v>79.010613639136267</v>
      </c>
      <c r="Y24" s="328">
        <f t="shared" si="1"/>
        <v>2.4409261790840735</v>
      </c>
    </row>
    <row r="25" spans="2:26" s="361" customFormat="1" ht="14.25" customHeight="1">
      <c r="B25" s="446" t="s">
        <v>287</v>
      </c>
      <c r="C25" s="446"/>
      <c r="D25" s="446"/>
      <c r="E25" s="446"/>
      <c r="F25" s="446"/>
      <c r="G25" s="446"/>
      <c r="H25" s="446"/>
      <c r="I25" s="446"/>
      <c r="J25" s="446"/>
      <c r="K25" s="446"/>
      <c r="L25" s="446"/>
      <c r="M25" s="446"/>
      <c r="N25" s="446"/>
      <c r="O25" s="446"/>
      <c r="P25" s="446"/>
      <c r="Q25" s="446"/>
      <c r="R25" s="446"/>
      <c r="S25" s="446"/>
      <c r="T25" s="446"/>
      <c r="U25" s="446"/>
      <c r="V25" s="446"/>
      <c r="W25" s="446"/>
      <c r="X25" s="446"/>
      <c r="Y25" s="446"/>
    </row>
    <row r="26" spans="2:26" s="361" customFormat="1" ht="10.5" customHeight="1">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364"/>
    </row>
    <row r="27" spans="2:26">
      <c r="B27" s="395" t="s">
        <v>297</v>
      </c>
      <c r="C27" s="395"/>
      <c r="D27" s="395"/>
      <c r="E27" s="395"/>
      <c r="F27" s="395"/>
      <c r="G27" s="395"/>
      <c r="H27" s="395"/>
      <c r="I27" s="395"/>
      <c r="J27" s="395"/>
      <c r="K27" s="395"/>
      <c r="L27" s="396" t="s">
        <v>298</v>
      </c>
      <c r="M27" s="395"/>
    </row>
    <row r="28" spans="2:26">
      <c r="B28" s="395"/>
      <c r="C28" s="395"/>
      <c r="D28" s="395"/>
      <c r="E28" s="395"/>
      <c r="F28" s="395"/>
      <c r="G28" s="395"/>
      <c r="H28" s="395"/>
      <c r="I28" s="395"/>
      <c r="J28" s="395"/>
      <c r="K28" s="395"/>
      <c r="L28" s="396" t="s">
        <v>299</v>
      </c>
      <c r="M28" s="394"/>
    </row>
  </sheetData>
  <mergeCells count="10">
    <mergeCell ref="B25:Y26"/>
    <mergeCell ref="C3:H3"/>
    <mergeCell ref="B1:Y1"/>
    <mergeCell ref="B5:B7"/>
    <mergeCell ref="C5:L5"/>
    <mergeCell ref="M5:M7"/>
    <mergeCell ref="O5:X5"/>
    <mergeCell ref="Y5:Y7"/>
    <mergeCell ref="C6:L6"/>
    <mergeCell ref="O6:X6"/>
  </mergeCells>
  <hyperlinks>
    <hyperlink ref="B3" location="ÍNDICE!A1" display="Índice"/>
    <hyperlink ref="C3:E3" location="PCV!A1" display="Índice Cardiopatía Isquémica"/>
    <hyperlink ref="L27" r:id="rId1"/>
    <hyperlink ref="L28" r:id="rId2"/>
  </hyperlinks>
  <pageMargins left="0.75" right="0.75" top="1" bottom="1" header="0" footer="0"/>
  <pageSetup paperSize="9" orientation="landscape" horizontalDpi="200" verticalDpi="200"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W196"/>
  <sheetViews>
    <sheetView showGridLines="0" showRowColHeaders="0" zoomScale="90" zoomScaleNormal="90" workbookViewId="0">
      <pane ySplit="7" topLeftCell="A8" activePane="bottomLeft" state="frozen"/>
      <selection pane="bottomLeft" activeCell="D4" sqref="D4:J4"/>
    </sheetView>
  </sheetViews>
  <sheetFormatPr baseColWidth="10" defaultRowHeight="12.75"/>
  <cols>
    <col min="1" max="1" width="13" customWidth="1"/>
    <col min="2" max="2" width="4.7109375" customWidth="1"/>
    <col min="3" max="3" width="21" customWidth="1"/>
    <col min="5" max="19" width="7.7109375" customWidth="1"/>
    <col min="21" max="21" width="6.7109375" customWidth="1"/>
    <col min="22" max="22" width="7" customWidth="1"/>
    <col min="23" max="23" width="6.5703125" customWidth="1"/>
  </cols>
  <sheetData>
    <row r="1" spans="2:23" s="44" customFormat="1">
      <c r="B1" s="43"/>
      <c r="C1" s="43"/>
      <c r="D1" s="43"/>
      <c r="E1" s="43"/>
      <c r="F1" s="43"/>
      <c r="G1" s="43"/>
      <c r="H1" s="43"/>
      <c r="I1" s="43"/>
      <c r="J1" s="43"/>
      <c r="K1" s="43"/>
      <c r="L1" s="43"/>
      <c r="M1" s="43"/>
      <c r="N1" s="43"/>
      <c r="O1" s="43"/>
      <c r="P1" s="43"/>
      <c r="Q1" s="43"/>
      <c r="R1" s="43"/>
      <c r="S1" s="43"/>
      <c r="U1"/>
      <c r="V1"/>
      <c r="W1"/>
    </row>
    <row r="2" spans="2:23" s="44" customFormat="1" ht="18" customHeight="1">
      <c r="B2" s="43"/>
      <c r="C2" s="425" t="s">
        <v>190</v>
      </c>
      <c r="D2" s="425"/>
      <c r="E2" s="425"/>
      <c r="F2" s="425"/>
      <c r="G2" s="425"/>
      <c r="H2" s="425"/>
      <c r="I2" s="425"/>
      <c r="J2" s="425"/>
      <c r="K2" s="425"/>
      <c r="L2" s="425"/>
      <c r="M2" s="425"/>
      <c r="N2" s="425"/>
      <c r="O2" s="425"/>
      <c r="P2" s="425"/>
      <c r="Q2" s="425"/>
      <c r="R2" s="425"/>
      <c r="U2"/>
      <c r="V2"/>
      <c r="W2"/>
    </row>
    <row r="3" spans="2:23" s="44" customFormat="1" ht="17.25" customHeight="1">
      <c r="B3" s="43"/>
      <c r="C3" s="425"/>
      <c r="D3" s="425"/>
      <c r="E3" s="425"/>
      <c r="F3" s="425"/>
      <c r="G3" s="425"/>
      <c r="H3" s="425"/>
      <c r="I3" s="425"/>
      <c r="J3" s="425"/>
      <c r="K3" s="425"/>
      <c r="L3" s="425"/>
      <c r="M3" s="425"/>
      <c r="N3" s="425"/>
      <c r="O3" s="425"/>
      <c r="P3" s="425"/>
      <c r="Q3" s="425"/>
      <c r="R3" s="425"/>
      <c r="U3"/>
      <c r="V3"/>
      <c r="W3"/>
    </row>
    <row r="4" spans="2:23" s="44" customFormat="1" ht="14.25" customHeight="1">
      <c r="B4" s="10"/>
      <c r="C4" s="110" t="s">
        <v>33</v>
      </c>
      <c r="D4" s="426" t="s">
        <v>78</v>
      </c>
      <c r="E4" s="426"/>
      <c r="F4" s="426"/>
      <c r="G4" s="426"/>
      <c r="H4" s="426"/>
      <c r="I4" s="426"/>
      <c r="J4" s="426"/>
      <c r="K4" s="46"/>
      <c r="L4" s="46"/>
      <c r="M4" s="46"/>
      <c r="N4" s="46"/>
      <c r="O4" s="46"/>
      <c r="P4" s="46"/>
      <c r="Q4" s="46"/>
      <c r="R4" s="46"/>
      <c r="S4" s="46"/>
      <c r="U4"/>
      <c r="V4"/>
      <c r="W4"/>
    </row>
    <row r="5" spans="2:23" s="44" customFormat="1" ht="14.25" customHeight="1">
      <c r="B5" s="10"/>
      <c r="C5" s="19"/>
      <c r="D5" s="46"/>
      <c r="E5" s="46"/>
      <c r="F5" s="46"/>
      <c r="G5" s="46"/>
      <c r="H5" s="46"/>
      <c r="I5" s="46"/>
      <c r="J5" s="46"/>
      <c r="K5" s="46"/>
      <c r="L5" s="46"/>
      <c r="M5" s="46"/>
      <c r="N5" s="46"/>
      <c r="O5" s="46"/>
      <c r="P5" s="46"/>
      <c r="Q5" s="43"/>
      <c r="R5" s="43"/>
      <c r="S5" s="43"/>
      <c r="U5"/>
      <c r="V5"/>
      <c r="W5"/>
    </row>
    <row r="6" spans="2:23" s="44" customFormat="1" ht="14.25" customHeight="1">
      <c r="B6" s="43"/>
      <c r="C6" s="40"/>
      <c r="D6" s="428" t="s">
        <v>16</v>
      </c>
      <c r="E6" s="428"/>
      <c r="F6" s="428"/>
      <c r="G6" s="428"/>
      <c r="H6" s="428"/>
      <c r="I6" s="428"/>
      <c r="J6" s="428"/>
      <c r="K6" s="428"/>
      <c r="L6" s="428"/>
      <c r="M6" s="428"/>
      <c r="N6" s="428"/>
      <c r="O6" s="428"/>
      <c r="P6" s="428"/>
      <c r="Q6" s="428"/>
      <c r="R6" s="188"/>
      <c r="U6"/>
      <c r="V6"/>
      <c r="W6"/>
    </row>
    <row r="7" spans="2:23" s="44" customFormat="1" ht="12.75" customHeight="1">
      <c r="B7" s="94" t="s">
        <v>81</v>
      </c>
      <c r="C7" s="94"/>
      <c r="D7" s="73" t="s">
        <v>54</v>
      </c>
      <c r="E7" s="73" t="s">
        <v>55</v>
      </c>
      <c r="F7" s="73" t="s">
        <v>56</v>
      </c>
      <c r="G7" s="73" t="s">
        <v>57</v>
      </c>
      <c r="H7" s="73" t="s">
        <v>58</v>
      </c>
      <c r="I7" s="73" t="s">
        <v>59</v>
      </c>
      <c r="J7" s="73" t="s">
        <v>60</v>
      </c>
      <c r="K7" s="73" t="s">
        <v>61</v>
      </c>
      <c r="L7" s="73" t="s">
        <v>62</v>
      </c>
      <c r="M7" s="73" t="s">
        <v>63</v>
      </c>
      <c r="N7" s="73" t="s">
        <v>64</v>
      </c>
      <c r="O7" s="73">
        <v>2013</v>
      </c>
      <c r="P7" s="73">
        <v>2014</v>
      </c>
      <c r="Q7" s="73">
        <v>2015</v>
      </c>
      <c r="R7" s="73">
        <v>2016</v>
      </c>
      <c r="S7" s="73">
        <v>2017</v>
      </c>
      <c r="U7"/>
      <c r="V7"/>
      <c r="W7"/>
    </row>
    <row r="8" spans="2:23" s="44" customFormat="1" ht="12.75" customHeight="1">
      <c r="B8" s="96" t="s">
        <v>79</v>
      </c>
      <c r="C8" s="95"/>
      <c r="D8" s="91"/>
      <c r="E8" s="91"/>
      <c r="F8" s="91"/>
      <c r="G8" s="91"/>
      <c r="H8" s="91"/>
      <c r="I8" s="91"/>
      <c r="J8" s="91"/>
      <c r="K8" s="91"/>
      <c r="L8" s="91"/>
      <c r="M8" s="91"/>
      <c r="N8" s="91"/>
      <c r="O8" s="91"/>
      <c r="P8" s="91"/>
      <c r="Q8" s="91"/>
      <c r="R8" s="91"/>
      <c r="S8" s="91"/>
      <c r="T8" s="74"/>
      <c r="U8"/>
      <c r="V8"/>
      <c r="W8"/>
    </row>
    <row r="9" spans="2:23" s="74" customFormat="1" ht="12.75" customHeight="1">
      <c r="B9" s="10"/>
      <c r="C9" s="6" t="s">
        <v>9</v>
      </c>
      <c r="D9">
        <v>482</v>
      </c>
      <c r="E9">
        <v>569</v>
      </c>
      <c r="F9">
        <v>526</v>
      </c>
      <c r="G9">
        <v>492</v>
      </c>
      <c r="H9">
        <v>565</v>
      </c>
      <c r="I9">
        <v>511</v>
      </c>
      <c r="J9">
        <v>615</v>
      </c>
      <c r="K9">
        <v>511</v>
      </c>
      <c r="L9">
        <v>470</v>
      </c>
      <c r="M9">
        <v>459</v>
      </c>
      <c r="N9">
        <v>482</v>
      </c>
      <c r="O9">
        <v>498</v>
      </c>
      <c r="P9">
        <v>469</v>
      </c>
      <c r="Q9">
        <v>498</v>
      </c>
      <c r="R9">
        <v>592</v>
      </c>
      <c r="S9">
        <v>484</v>
      </c>
      <c r="U9"/>
      <c r="V9"/>
      <c r="W9"/>
    </row>
    <row r="10" spans="2:23" s="74" customFormat="1" ht="12.75" customHeight="1">
      <c r="B10" s="10"/>
      <c r="C10" s="6" t="s">
        <v>15</v>
      </c>
      <c r="D10" s="66"/>
      <c r="E10" s="66"/>
      <c r="F10" s="66"/>
      <c r="G10" s="80">
        <v>212.13754446480544</v>
      </c>
      <c r="H10" s="80">
        <v>237.73157790653153</v>
      </c>
      <c r="I10" s="80">
        <v>210.37897033697689</v>
      </c>
      <c r="J10" s="81">
        <v>248.20204857495702</v>
      </c>
      <c r="K10" s="81">
        <v>203.07513780098637</v>
      </c>
      <c r="L10" s="81">
        <v>184.25736441402239</v>
      </c>
      <c r="M10" s="81">
        <v>178.13344096370579</v>
      </c>
      <c r="N10" s="81">
        <v>186.91951214782929</v>
      </c>
      <c r="O10" s="81">
        <v>193.98188723342096</v>
      </c>
      <c r="P10" s="81">
        <v>181.88446264581782</v>
      </c>
      <c r="Q10" s="81">
        <v>192.84834684820743</v>
      </c>
      <c r="R10" s="81">
        <v>228.98076484216961</v>
      </c>
      <c r="S10" s="81">
        <v>185.96144757923534</v>
      </c>
      <c r="U10"/>
      <c r="V10"/>
      <c r="W10"/>
    </row>
    <row r="11" spans="2:23" s="74" customFormat="1" ht="12.75" customHeight="1">
      <c r="B11" s="10"/>
      <c r="C11" s="65" t="s">
        <v>23</v>
      </c>
      <c r="D11" s="66"/>
      <c r="E11" s="66"/>
      <c r="F11" s="66"/>
      <c r="G11" s="66"/>
      <c r="H11" s="66"/>
      <c r="I11" s="66"/>
      <c r="J11" s="67"/>
      <c r="K11" s="67"/>
      <c r="L11" s="67"/>
      <c r="M11" s="67"/>
      <c r="N11" s="67"/>
      <c r="O11" s="67"/>
      <c r="P11" s="67"/>
      <c r="Q11" s="67"/>
      <c r="R11" s="67"/>
      <c r="S11" s="67"/>
      <c r="U11"/>
      <c r="V11"/>
      <c r="W11"/>
    </row>
    <row r="12" spans="2:23" s="74" customFormat="1" ht="12.75" customHeight="1">
      <c r="B12" s="10"/>
      <c r="C12" s="90" t="s">
        <v>71</v>
      </c>
      <c r="D12" s="80">
        <v>35.269709543568467</v>
      </c>
      <c r="E12" s="80">
        <v>24.956063268892795</v>
      </c>
      <c r="F12" s="80">
        <v>28.136882129277566</v>
      </c>
      <c r="G12" s="80">
        <v>28.45528455284553</v>
      </c>
      <c r="H12" s="80">
        <v>31.681415929203538</v>
      </c>
      <c r="I12" s="80">
        <v>30.528375733855185</v>
      </c>
      <c r="J12" s="81">
        <v>27.317073170731707</v>
      </c>
      <c r="K12" s="81">
        <v>25.244618395303327</v>
      </c>
      <c r="L12" s="81">
        <v>31.702127659574469</v>
      </c>
      <c r="M12" s="81">
        <v>28.104575163398692</v>
      </c>
      <c r="N12" s="81">
        <v>21.784232365145229</v>
      </c>
      <c r="O12" s="81">
        <v>29.317269076305219</v>
      </c>
      <c r="P12" s="81">
        <v>33.688699360341154</v>
      </c>
      <c r="Q12" s="81">
        <v>27.710843373493976</v>
      </c>
      <c r="R12" s="81">
        <v>24.662162162162161</v>
      </c>
      <c r="S12" s="81">
        <v>29.33884297520661</v>
      </c>
      <c r="U12"/>
      <c r="V12"/>
      <c r="W12"/>
    </row>
    <row r="13" spans="2:23" s="74" customFormat="1" ht="12.75" customHeight="1">
      <c r="B13" s="10"/>
      <c r="C13" s="90" t="s">
        <v>72</v>
      </c>
      <c r="D13" s="80">
        <v>28.008298755186722</v>
      </c>
      <c r="E13" s="80">
        <v>33.743409490333917</v>
      </c>
      <c r="F13" s="80">
        <v>32.129277566539926</v>
      </c>
      <c r="G13" s="80">
        <v>34.349593495934961</v>
      </c>
      <c r="H13" s="80">
        <v>26.902654867256636</v>
      </c>
      <c r="I13" s="80">
        <v>30.919765166340508</v>
      </c>
      <c r="J13" s="81">
        <v>33.333333333333336</v>
      </c>
      <c r="K13" s="81">
        <v>33.072407045009783</v>
      </c>
      <c r="L13" s="81">
        <v>28.297872340425531</v>
      </c>
      <c r="M13" s="81">
        <v>30.501089324618736</v>
      </c>
      <c r="N13" s="81">
        <v>39.834024896265561</v>
      </c>
      <c r="O13" s="81">
        <v>36.947791164658632</v>
      </c>
      <c r="P13" s="81">
        <v>35.394456289978677</v>
      </c>
      <c r="Q13" s="81">
        <v>31.726907630522089</v>
      </c>
      <c r="R13" s="81">
        <v>47.297297297297298</v>
      </c>
      <c r="S13" s="81">
        <v>48.347107438016529</v>
      </c>
      <c r="T13" s="75"/>
      <c r="U13"/>
      <c r="V13"/>
      <c r="W13"/>
    </row>
    <row r="14" spans="2:23" s="74" customFormat="1" ht="12.75" customHeight="1">
      <c r="B14" s="10"/>
      <c r="C14" s="90" t="s">
        <v>70</v>
      </c>
      <c r="D14" s="80">
        <v>31.120331950207468</v>
      </c>
      <c r="E14" s="80">
        <v>33.919156414762739</v>
      </c>
      <c r="F14" s="80">
        <v>32.50950570342205</v>
      </c>
      <c r="G14" s="80">
        <v>28.86178861788618</v>
      </c>
      <c r="H14" s="80">
        <v>28.318584070796462</v>
      </c>
      <c r="I14" s="80">
        <v>28.180039138943247</v>
      </c>
      <c r="J14" s="81">
        <v>28.292682926829269</v>
      </c>
      <c r="K14" s="81">
        <v>25.831702544031312</v>
      </c>
      <c r="L14" s="81">
        <v>27.872340425531913</v>
      </c>
      <c r="M14" s="81">
        <v>27.233115468409586</v>
      </c>
      <c r="N14" s="81">
        <v>25.933609958506224</v>
      </c>
      <c r="O14" s="81">
        <v>27.108433734939759</v>
      </c>
      <c r="P14" s="81">
        <v>23.880597014925375</v>
      </c>
      <c r="Q14" s="81">
        <v>29.317269076305219</v>
      </c>
      <c r="R14" s="81">
        <v>14.864864864864865</v>
      </c>
      <c r="S14" s="81">
        <v>14.462809917355372</v>
      </c>
      <c r="T14" s="44"/>
      <c r="U14"/>
      <c r="V14"/>
      <c r="W14"/>
    </row>
    <row r="15" spans="2:23" s="74" customFormat="1" ht="12.75" customHeight="1">
      <c r="B15" s="10"/>
      <c r="C15" s="90" t="s">
        <v>69</v>
      </c>
      <c r="D15" s="80">
        <v>5.601659751037344</v>
      </c>
      <c r="E15" s="80">
        <v>7.3813708260105448</v>
      </c>
      <c r="F15" s="80">
        <v>7.2243346007604563</v>
      </c>
      <c r="G15" s="80">
        <v>8.3333333333333339</v>
      </c>
      <c r="H15" s="80">
        <v>13.097345132743364</v>
      </c>
      <c r="I15" s="80">
        <v>10.371819960861057</v>
      </c>
      <c r="J15" s="81">
        <v>11.056910569105691</v>
      </c>
      <c r="K15" s="81">
        <v>15.851272015655578</v>
      </c>
      <c r="L15" s="81">
        <v>12.127659574468085</v>
      </c>
      <c r="M15" s="81">
        <v>14.161220043572985</v>
      </c>
      <c r="N15" s="81">
        <v>12.448132780082988</v>
      </c>
      <c r="O15" s="81">
        <v>6.6265060240963853</v>
      </c>
      <c r="P15" s="81">
        <v>7.0362473347547976</v>
      </c>
      <c r="Q15" s="81">
        <v>11.244979919678714</v>
      </c>
      <c r="R15" s="81">
        <v>13.175675675675675</v>
      </c>
      <c r="S15" s="81">
        <v>7.8512396694214877</v>
      </c>
      <c r="U15"/>
      <c r="V15"/>
      <c r="W15"/>
    </row>
    <row r="16" spans="2:23" s="75" customFormat="1" ht="6.95" customHeight="1">
      <c r="B16" s="18"/>
      <c r="C16" s="7"/>
      <c r="D16" s="34"/>
      <c r="E16" s="34"/>
      <c r="F16" s="34"/>
      <c r="G16" s="34"/>
      <c r="H16" s="34"/>
      <c r="I16" s="34"/>
      <c r="J16" s="34"/>
      <c r="K16" s="35"/>
      <c r="L16" s="35"/>
      <c r="M16" s="35"/>
      <c r="N16" s="35"/>
      <c r="O16" s="35"/>
      <c r="P16" s="35"/>
      <c r="Q16" s="35"/>
      <c r="R16" s="35"/>
      <c r="S16" s="35"/>
      <c r="T16" s="74"/>
      <c r="U16"/>
      <c r="V16"/>
      <c r="W16"/>
    </row>
    <row r="17" spans="2:23" s="44" customFormat="1" ht="12.75" customHeight="1">
      <c r="B17" s="96" t="s">
        <v>80</v>
      </c>
      <c r="C17" s="95"/>
      <c r="D17" s="91"/>
      <c r="E17" s="91"/>
      <c r="F17" s="91"/>
      <c r="G17" s="112"/>
      <c r="H17" s="112"/>
      <c r="I17" s="112"/>
      <c r="J17" s="112"/>
      <c r="K17" s="112"/>
      <c r="L17" s="112"/>
      <c r="M17" s="112"/>
      <c r="N17" s="112"/>
      <c r="O17" s="112"/>
      <c r="P17" s="112"/>
      <c r="Q17" s="112"/>
      <c r="R17" s="112"/>
      <c r="S17" s="112"/>
      <c r="T17" s="74"/>
      <c r="U17"/>
      <c r="V17"/>
      <c r="W17"/>
    </row>
    <row r="18" spans="2:23" s="74" customFormat="1" ht="12.75" customHeight="1">
      <c r="B18" s="10"/>
      <c r="C18" s="6" t="s">
        <v>9</v>
      </c>
      <c r="D18">
        <v>832</v>
      </c>
      <c r="E18">
        <v>810</v>
      </c>
      <c r="F18">
        <v>716</v>
      </c>
      <c r="G18">
        <v>645</v>
      </c>
      <c r="H18">
        <v>659</v>
      </c>
      <c r="I18">
        <v>740</v>
      </c>
      <c r="J18">
        <v>707</v>
      </c>
      <c r="K18">
        <v>713</v>
      </c>
      <c r="L18">
        <v>690</v>
      </c>
      <c r="M18">
        <v>676</v>
      </c>
      <c r="N18">
        <v>671</v>
      </c>
      <c r="O18">
        <v>716</v>
      </c>
      <c r="P18">
        <v>695</v>
      </c>
      <c r="Q18">
        <v>752</v>
      </c>
      <c r="R18">
        <v>608</v>
      </c>
      <c r="S18">
        <v>686</v>
      </c>
      <c r="U18"/>
      <c r="V18"/>
      <c r="W18"/>
    </row>
    <row r="19" spans="2:23" s="74" customFormat="1" ht="12.75" customHeight="1">
      <c r="B19" s="10"/>
      <c r="C19" s="6" t="s">
        <v>15</v>
      </c>
      <c r="D19" s="66"/>
      <c r="E19" s="66"/>
      <c r="F19" s="66"/>
      <c r="G19" s="112">
        <v>243.94210440722068</v>
      </c>
      <c r="H19" s="112">
        <v>242.22152794368992</v>
      </c>
      <c r="I19" s="112">
        <v>270.80634418754437</v>
      </c>
      <c r="J19" s="112">
        <v>253.02774357946575</v>
      </c>
      <c r="K19" s="112">
        <v>252.2982852209114</v>
      </c>
      <c r="L19" s="112">
        <v>241.23765405121929</v>
      </c>
      <c r="M19" s="112">
        <v>234.73852350857698</v>
      </c>
      <c r="N19" s="112">
        <v>231.29317357673693</v>
      </c>
      <c r="O19" s="112">
        <v>245.0930052647073</v>
      </c>
      <c r="P19" s="112">
        <v>241.86363762910995</v>
      </c>
      <c r="Q19" s="112">
        <v>262.31978595821721</v>
      </c>
      <c r="R19" s="112">
        <v>214.38645980253878</v>
      </c>
      <c r="S19" s="112">
        <v>242.14869906846877</v>
      </c>
      <c r="U19"/>
      <c r="V19"/>
      <c r="W19"/>
    </row>
    <row r="20" spans="2:23" s="74" customFormat="1" ht="12.75" customHeight="1">
      <c r="B20" s="10"/>
      <c r="C20" s="65" t="s">
        <v>23</v>
      </c>
      <c r="D20" s="66"/>
      <c r="E20" s="66"/>
      <c r="F20" s="66"/>
      <c r="G20" s="66"/>
      <c r="H20" s="66"/>
      <c r="I20" s="66"/>
      <c r="J20" s="67"/>
      <c r="K20" s="67"/>
      <c r="L20" s="67"/>
      <c r="M20" s="67"/>
      <c r="N20" s="67"/>
      <c r="O20" s="67"/>
      <c r="P20" s="67"/>
      <c r="Q20" s="67"/>
      <c r="R20" s="67"/>
      <c r="S20" s="67"/>
      <c r="U20"/>
      <c r="V20"/>
      <c r="W20"/>
    </row>
    <row r="21" spans="2:23" s="74" customFormat="1" ht="12.75" customHeight="1">
      <c r="B21" s="10"/>
      <c r="C21" s="90" t="s">
        <v>71</v>
      </c>
      <c r="D21" s="80">
        <v>23.076923076923077</v>
      </c>
      <c r="E21" s="80">
        <v>21.97530864197531</v>
      </c>
      <c r="F21" s="80">
        <v>25.558659217877096</v>
      </c>
      <c r="G21" s="80">
        <v>27.751937984496124</v>
      </c>
      <c r="H21" s="80">
        <v>24.88619119878604</v>
      </c>
      <c r="I21" s="80">
        <v>21.891891891891891</v>
      </c>
      <c r="J21" s="81">
        <v>28.005657708628007</v>
      </c>
      <c r="K21" s="81">
        <v>26.928471248246844</v>
      </c>
      <c r="L21" s="81">
        <v>32.173913043478258</v>
      </c>
      <c r="M21" s="81">
        <v>28.846153846153847</v>
      </c>
      <c r="N21" s="81">
        <v>32.786885245901637</v>
      </c>
      <c r="O21" s="81">
        <v>28.072625698324021</v>
      </c>
      <c r="P21" s="81">
        <v>26.330935251798561</v>
      </c>
      <c r="Q21" s="81">
        <v>23.670212765957448</v>
      </c>
      <c r="R21" s="81">
        <v>27.960526315789473</v>
      </c>
      <c r="S21" s="81">
        <v>28.571428571428573</v>
      </c>
      <c r="U21"/>
      <c r="V21"/>
      <c r="W21"/>
    </row>
    <row r="22" spans="2:23" s="74" customFormat="1" ht="12.75" customHeight="1">
      <c r="B22" s="10"/>
      <c r="C22" s="90" t="s">
        <v>72</v>
      </c>
      <c r="D22" s="80">
        <v>40.504807692307693</v>
      </c>
      <c r="E22" s="80">
        <v>37.283950617283949</v>
      </c>
      <c r="F22" s="80">
        <v>35.893854748603353</v>
      </c>
      <c r="G22" s="80">
        <v>33.488372093023258</v>
      </c>
      <c r="H22" s="80">
        <v>28.528072837632777</v>
      </c>
      <c r="I22" s="80">
        <v>37.027027027027025</v>
      </c>
      <c r="J22" s="81">
        <v>27.298444130127297</v>
      </c>
      <c r="K22" s="81">
        <v>37.727910238429175</v>
      </c>
      <c r="L22" s="81">
        <v>28.840579710144926</v>
      </c>
      <c r="M22" s="81">
        <v>31.65680473372781</v>
      </c>
      <c r="N22" s="81">
        <v>36.661698956780924</v>
      </c>
      <c r="O22" s="81">
        <v>37.709497206703908</v>
      </c>
      <c r="P22" s="81">
        <v>42.446043165467628</v>
      </c>
      <c r="Q22" s="81">
        <v>38.563829787234042</v>
      </c>
      <c r="R22" s="81">
        <v>36.842105263157897</v>
      </c>
      <c r="S22" s="81">
        <v>36.151603498542272</v>
      </c>
      <c r="T22" s="75"/>
      <c r="U22"/>
      <c r="V22"/>
      <c r="W22"/>
    </row>
    <row r="23" spans="2:23" s="74" customFormat="1" ht="12.75" customHeight="1">
      <c r="B23" s="10"/>
      <c r="C23" s="90" t="s">
        <v>70</v>
      </c>
      <c r="D23" s="80">
        <v>23.197115384615383</v>
      </c>
      <c r="E23" s="80">
        <v>26.296296296296298</v>
      </c>
      <c r="F23" s="80">
        <v>26.117318435754189</v>
      </c>
      <c r="G23" s="80">
        <v>29.45736434108527</v>
      </c>
      <c r="H23" s="80">
        <v>33.687405159332322</v>
      </c>
      <c r="I23" s="80">
        <v>27.297297297297298</v>
      </c>
      <c r="J23" s="81">
        <v>30.834512022630836</v>
      </c>
      <c r="K23" s="81">
        <v>20.61711079943899</v>
      </c>
      <c r="L23" s="81">
        <v>25.507246376811594</v>
      </c>
      <c r="M23" s="81">
        <v>24.556213017751478</v>
      </c>
      <c r="N23" s="81">
        <v>18.032786885245901</v>
      </c>
      <c r="O23" s="81">
        <v>15.782122905027933</v>
      </c>
      <c r="P23" s="81">
        <v>13.669064748201439</v>
      </c>
      <c r="Q23" s="81">
        <v>12.76595744680851</v>
      </c>
      <c r="R23" s="81">
        <v>15.789473684210526</v>
      </c>
      <c r="S23" s="81">
        <v>12.827988338192419</v>
      </c>
      <c r="T23" s="44"/>
      <c r="U23"/>
      <c r="V23"/>
      <c r="W23"/>
    </row>
    <row r="24" spans="2:23" s="74" customFormat="1" ht="12.75" customHeight="1">
      <c r="B24" s="10"/>
      <c r="C24" s="90" t="s">
        <v>69</v>
      </c>
      <c r="D24" s="80">
        <v>13.221153846153847</v>
      </c>
      <c r="E24" s="80">
        <v>14.444444444444445</v>
      </c>
      <c r="F24" s="80">
        <v>12.430167597765363</v>
      </c>
      <c r="G24" s="80">
        <v>9.3023255813953494</v>
      </c>
      <c r="H24" s="80">
        <v>12.898330804248863</v>
      </c>
      <c r="I24" s="80">
        <v>13.783783783783784</v>
      </c>
      <c r="J24" s="81">
        <v>13.861386138613861</v>
      </c>
      <c r="K24" s="81">
        <v>14.726507713884994</v>
      </c>
      <c r="L24" s="81">
        <v>13.478260869565217</v>
      </c>
      <c r="M24" s="81">
        <v>14.940828402366863</v>
      </c>
      <c r="N24" s="81">
        <v>12.518628912071534</v>
      </c>
      <c r="O24" s="81">
        <v>18.435754189944134</v>
      </c>
      <c r="P24" s="81">
        <v>17.553956834532375</v>
      </c>
      <c r="Q24" s="81">
        <v>25</v>
      </c>
      <c r="R24" s="81">
        <v>19.407894736842106</v>
      </c>
      <c r="S24" s="81">
        <v>22.448979591836736</v>
      </c>
      <c r="U24"/>
      <c r="V24"/>
      <c r="W24"/>
    </row>
    <row r="25" spans="2:23" s="75" customFormat="1" ht="6.95" customHeight="1">
      <c r="B25" s="18"/>
      <c r="C25" s="7"/>
      <c r="D25" s="34"/>
      <c r="E25" s="34"/>
      <c r="F25" s="34"/>
      <c r="G25" s="34"/>
      <c r="H25" s="34"/>
      <c r="I25" s="34"/>
      <c r="J25" s="34"/>
      <c r="K25" s="35"/>
      <c r="L25" s="35"/>
      <c r="M25" s="35"/>
      <c r="N25" s="35"/>
      <c r="O25" s="35"/>
      <c r="P25" s="35"/>
      <c r="Q25" s="35"/>
      <c r="R25" s="35"/>
      <c r="S25" s="35"/>
      <c r="T25" s="74"/>
      <c r="U25"/>
      <c r="V25"/>
      <c r="W25"/>
    </row>
    <row r="26" spans="2:23" s="44" customFormat="1" ht="12.75" customHeight="1">
      <c r="B26" s="96" t="s">
        <v>83</v>
      </c>
      <c r="C26" s="95"/>
      <c r="D26" s="91"/>
      <c r="E26" s="91"/>
      <c r="F26" s="91"/>
      <c r="G26" s="91"/>
      <c r="H26" s="91"/>
      <c r="I26" s="91"/>
      <c r="J26" s="91"/>
      <c r="K26" s="91"/>
      <c r="L26" s="91"/>
      <c r="M26" s="91"/>
      <c r="N26" s="91"/>
      <c r="O26" s="91"/>
      <c r="P26" s="91"/>
      <c r="Q26" s="91"/>
      <c r="R26" s="91"/>
      <c r="S26" s="91"/>
      <c r="T26" s="74"/>
      <c r="U26"/>
      <c r="V26"/>
      <c r="W26"/>
    </row>
    <row r="27" spans="2:23" s="74" customFormat="1" ht="12.75" customHeight="1">
      <c r="B27" s="10"/>
      <c r="C27" s="6" t="s">
        <v>9</v>
      </c>
      <c r="D27">
        <v>423</v>
      </c>
      <c r="E27">
        <v>387</v>
      </c>
      <c r="F27">
        <v>390</v>
      </c>
      <c r="G27">
        <v>442</v>
      </c>
      <c r="H27">
        <v>486</v>
      </c>
      <c r="I27">
        <v>510</v>
      </c>
      <c r="J27">
        <v>496</v>
      </c>
      <c r="K27">
        <v>493</v>
      </c>
      <c r="L27">
        <v>426</v>
      </c>
      <c r="M27">
        <v>355</v>
      </c>
      <c r="N27">
        <v>405</v>
      </c>
      <c r="O27">
        <v>373</v>
      </c>
      <c r="P27">
        <v>428</v>
      </c>
      <c r="Q27">
        <v>394</v>
      </c>
      <c r="R27">
        <v>396</v>
      </c>
      <c r="S27">
        <v>314</v>
      </c>
      <c r="U27"/>
      <c r="V27"/>
      <c r="W27"/>
    </row>
    <row r="28" spans="2:23" s="74" customFormat="1" ht="12.75" customHeight="1">
      <c r="B28" s="10"/>
      <c r="C28" s="6" t="s">
        <v>15</v>
      </c>
      <c r="D28" s="66"/>
      <c r="E28" s="66"/>
      <c r="F28" s="66"/>
      <c r="G28" s="80">
        <v>276.89030883919065</v>
      </c>
      <c r="H28" s="80">
        <v>295.13214146910224</v>
      </c>
      <c r="I28" s="80">
        <v>308.17199622942496</v>
      </c>
      <c r="J28" s="81">
        <v>294.06882159034313</v>
      </c>
      <c r="K28" s="81">
        <v>288.87339376431913</v>
      </c>
      <c r="L28" s="81">
        <v>247.53050552004649</v>
      </c>
      <c r="M28" s="81">
        <v>204.96180782088069</v>
      </c>
      <c r="N28" s="81">
        <v>232.74658207334105</v>
      </c>
      <c r="O28" s="81">
        <v>214.78256863829003</v>
      </c>
      <c r="P28" s="81">
        <v>247.89176165322954</v>
      </c>
      <c r="Q28" s="81">
        <v>227.64039750404436</v>
      </c>
      <c r="R28" s="81">
        <v>228.59517871986699</v>
      </c>
      <c r="S28" s="81">
        <v>180.02935510503625</v>
      </c>
      <c r="U28"/>
      <c r="V28"/>
      <c r="W28"/>
    </row>
    <row r="29" spans="2:23" s="74" customFormat="1" ht="12.75" customHeight="1">
      <c r="B29" s="10"/>
      <c r="C29" s="65" t="s">
        <v>23</v>
      </c>
      <c r="D29" s="66"/>
      <c r="E29" s="66"/>
      <c r="F29" s="66"/>
      <c r="G29" s="66"/>
      <c r="H29" s="66"/>
      <c r="I29" s="66"/>
      <c r="J29" s="67"/>
      <c r="K29" s="67"/>
      <c r="L29" s="67"/>
      <c r="M29" s="67"/>
      <c r="N29" s="67"/>
      <c r="O29" s="67"/>
      <c r="P29" s="67"/>
      <c r="Q29" s="67"/>
      <c r="R29" s="67"/>
      <c r="S29" s="67"/>
      <c r="U29"/>
      <c r="V29"/>
      <c r="W29"/>
    </row>
    <row r="30" spans="2:23" s="74" customFormat="1" ht="12.75" customHeight="1">
      <c r="B30" s="10"/>
      <c r="C30" s="90" t="s">
        <v>71</v>
      </c>
      <c r="D30" s="80">
        <v>28.84160756501182</v>
      </c>
      <c r="E30" s="80">
        <v>27.131782945736433</v>
      </c>
      <c r="F30" s="80">
        <v>25.384615384615383</v>
      </c>
      <c r="G30" s="80">
        <v>29.638009049773757</v>
      </c>
      <c r="H30" s="80">
        <v>27.983539094650205</v>
      </c>
      <c r="I30" s="80">
        <v>18.823529411764707</v>
      </c>
      <c r="J30" s="81">
        <v>17.943548387096776</v>
      </c>
      <c r="K30" s="81">
        <v>21.298174442190671</v>
      </c>
      <c r="L30" s="81">
        <v>24.88262910798122</v>
      </c>
      <c r="M30" s="81">
        <v>26.47887323943662</v>
      </c>
      <c r="N30" s="81">
        <v>21.728395061728396</v>
      </c>
      <c r="O30" s="81">
        <v>21.179624664879356</v>
      </c>
      <c r="P30" s="81">
        <v>24.065420560747665</v>
      </c>
      <c r="Q30" s="81">
        <v>23.350253807106601</v>
      </c>
      <c r="R30" s="81">
        <v>16.666666666666668</v>
      </c>
      <c r="S30" s="81">
        <v>17.834394904458598</v>
      </c>
      <c r="U30"/>
      <c r="V30"/>
      <c r="W30"/>
    </row>
    <row r="31" spans="2:23" s="74" customFormat="1" ht="12.75" customHeight="1">
      <c r="B31" s="10"/>
      <c r="C31" s="90" t="s">
        <v>72</v>
      </c>
      <c r="D31" s="80">
        <v>36.170212765957444</v>
      </c>
      <c r="E31" s="80">
        <v>37.209302325581397</v>
      </c>
      <c r="F31" s="80">
        <v>33.846153846153847</v>
      </c>
      <c r="G31" s="80">
        <v>36.651583710407238</v>
      </c>
      <c r="H31" s="80">
        <v>18.106995884773664</v>
      </c>
      <c r="I31" s="80">
        <v>17.254901960784313</v>
      </c>
      <c r="J31" s="81">
        <v>15.120967741935484</v>
      </c>
      <c r="K31" s="81">
        <v>17.241379310344829</v>
      </c>
      <c r="L31" s="81">
        <v>15.492957746478874</v>
      </c>
      <c r="M31" s="81">
        <v>21.12676056338028</v>
      </c>
      <c r="N31" s="81">
        <v>19.25925925925926</v>
      </c>
      <c r="O31" s="81">
        <v>25.201072386058982</v>
      </c>
      <c r="P31" s="81">
        <v>22.66355140186916</v>
      </c>
      <c r="Q31" s="81">
        <v>18.274111675126903</v>
      </c>
      <c r="R31" s="81">
        <v>39.898989898989896</v>
      </c>
      <c r="S31" s="81">
        <v>32.484076433121018</v>
      </c>
      <c r="T31" s="75"/>
      <c r="U31"/>
      <c r="V31"/>
      <c r="W31"/>
    </row>
    <row r="32" spans="2:23" s="74" customFormat="1" ht="12.75" customHeight="1">
      <c r="B32" s="10"/>
      <c r="C32" s="90" t="s">
        <v>70</v>
      </c>
      <c r="D32" s="80">
        <v>23.877068557919621</v>
      </c>
      <c r="E32" s="80">
        <v>24.289405684754524</v>
      </c>
      <c r="F32" s="80">
        <v>25.641025641025642</v>
      </c>
      <c r="G32" s="80">
        <v>20.81447963800905</v>
      </c>
      <c r="H32" s="80">
        <v>35.185185185185183</v>
      </c>
      <c r="I32" s="80">
        <v>47.254901960784316</v>
      </c>
      <c r="J32" s="81">
        <v>49.193548387096776</v>
      </c>
      <c r="K32" s="81">
        <v>43.81338742393509</v>
      </c>
      <c r="L32" s="81">
        <v>42.95774647887324</v>
      </c>
      <c r="M32" s="81">
        <v>37.183098591549296</v>
      </c>
      <c r="N32" s="81">
        <v>41.481481481481481</v>
      </c>
      <c r="O32" s="81">
        <v>36.729222520107236</v>
      </c>
      <c r="P32" s="81">
        <v>33.644859813084111</v>
      </c>
      <c r="Q32" s="81">
        <v>41.116751269035532</v>
      </c>
      <c r="R32" s="81">
        <v>28.787878787878789</v>
      </c>
      <c r="S32" s="81">
        <v>39.490445859872608</v>
      </c>
      <c r="T32" s="44"/>
      <c r="U32"/>
      <c r="V32"/>
      <c r="W32"/>
    </row>
    <row r="33" spans="2:23" s="74" customFormat="1" ht="12.75" customHeight="1">
      <c r="B33" s="10"/>
      <c r="C33" s="90" t="s">
        <v>69</v>
      </c>
      <c r="D33" s="80">
        <v>11.111111111111111</v>
      </c>
      <c r="E33" s="80">
        <v>11.369509043927648</v>
      </c>
      <c r="F33" s="80">
        <v>15.128205128205128</v>
      </c>
      <c r="G33" s="80">
        <v>12.895927601809955</v>
      </c>
      <c r="H33" s="80">
        <v>18.724279835390945</v>
      </c>
      <c r="I33" s="80">
        <v>16.666666666666668</v>
      </c>
      <c r="J33" s="81">
        <v>17.741935483870968</v>
      </c>
      <c r="K33" s="81">
        <v>17.647058823529413</v>
      </c>
      <c r="L33" s="81">
        <v>16.666666666666668</v>
      </c>
      <c r="M33" s="81">
        <v>15.211267605633802</v>
      </c>
      <c r="N33" s="81">
        <v>17.530864197530864</v>
      </c>
      <c r="O33" s="81">
        <v>16.890080428954423</v>
      </c>
      <c r="P33" s="81">
        <v>19.626168224299064</v>
      </c>
      <c r="Q33" s="81">
        <v>17.258883248730964</v>
      </c>
      <c r="R33" s="81">
        <v>14.646464646464647</v>
      </c>
      <c r="S33" s="81">
        <v>10.19108280254777</v>
      </c>
      <c r="U33"/>
      <c r="V33"/>
      <c r="W33"/>
    </row>
    <row r="34" spans="2:23" s="75" customFormat="1" ht="6.95" customHeight="1">
      <c r="B34" s="18"/>
      <c r="C34" s="7"/>
      <c r="D34" s="34"/>
      <c r="E34" s="34"/>
      <c r="F34" s="34"/>
      <c r="G34" s="34"/>
      <c r="H34" s="34"/>
      <c r="I34" s="34"/>
      <c r="J34" s="34"/>
      <c r="K34" s="35"/>
      <c r="L34" s="35"/>
      <c r="M34" s="35"/>
      <c r="N34" s="35"/>
      <c r="O34" s="35"/>
      <c r="P34" s="35"/>
      <c r="Q34" s="35"/>
      <c r="R34" s="35"/>
      <c r="S34" s="35"/>
      <c r="T34" s="74"/>
      <c r="U34"/>
      <c r="V34"/>
      <c r="W34"/>
    </row>
    <row r="35" spans="2:23" s="44" customFormat="1" ht="12.75" customHeight="1">
      <c r="B35" s="96" t="s">
        <v>82</v>
      </c>
      <c r="C35" s="95"/>
      <c r="D35" s="91"/>
      <c r="E35" s="91"/>
      <c r="F35" s="91"/>
      <c r="G35" s="91"/>
      <c r="H35" s="91"/>
      <c r="I35" s="91"/>
      <c r="J35" s="91"/>
      <c r="K35" s="91"/>
      <c r="L35" s="91"/>
      <c r="M35" s="91"/>
      <c r="N35" s="91"/>
      <c r="O35" s="91"/>
      <c r="P35" s="91"/>
      <c r="Q35" s="91"/>
      <c r="R35" s="91"/>
      <c r="S35" s="91"/>
      <c r="T35" s="74"/>
      <c r="U35"/>
      <c r="V35"/>
      <c r="W35"/>
    </row>
    <row r="36" spans="2:23" s="74" customFormat="1" ht="12.75" customHeight="1">
      <c r="B36" s="10"/>
      <c r="C36" s="6" t="s">
        <v>9</v>
      </c>
      <c r="D36">
        <v>173</v>
      </c>
      <c r="E36">
        <v>214</v>
      </c>
      <c r="F36">
        <v>158</v>
      </c>
      <c r="G36">
        <v>188</v>
      </c>
      <c r="H36">
        <v>164</v>
      </c>
      <c r="I36">
        <v>161</v>
      </c>
      <c r="J36">
        <v>178</v>
      </c>
      <c r="K36">
        <v>165</v>
      </c>
      <c r="L36">
        <v>169</v>
      </c>
      <c r="M36">
        <v>181</v>
      </c>
      <c r="N36">
        <v>202</v>
      </c>
      <c r="O36">
        <v>157</v>
      </c>
      <c r="P36">
        <v>159</v>
      </c>
      <c r="Q36">
        <v>198</v>
      </c>
      <c r="R36">
        <v>162</v>
      </c>
      <c r="S36">
        <v>144</v>
      </c>
      <c r="U36"/>
      <c r="V36"/>
      <c r="W36"/>
    </row>
    <row r="37" spans="2:23" s="74" customFormat="1" ht="12.75" customHeight="1">
      <c r="B37" s="10"/>
      <c r="C37" s="6" t="s">
        <v>15</v>
      </c>
      <c r="D37" s="66"/>
      <c r="E37" s="66"/>
      <c r="F37" s="66"/>
      <c r="G37" s="80">
        <v>268.97873923369673</v>
      </c>
      <c r="H37" s="80">
        <v>230.83960869871208</v>
      </c>
      <c r="I37" s="80">
        <v>223.09365776601493</v>
      </c>
      <c r="J37" s="81">
        <v>241.20875398062199</v>
      </c>
      <c r="K37" s="81">
        <v>221.90244361660638</v>
      </c>
      <c r="L37" s="81">
        <v>226.94616407267648</v>
      </c>
      <c r="M37" s="81">
        <v>244.09321393893623</v>
      </c>
      <c r="N37" s="81">
        <v>273.21295732738218</v>
      </c>
      <c r="O37" s="81">
        <v>213.99558378540468</v>
      </c>
      <c r="P37" s="81">
        <v>217.68297691738999</v>
      </c>
      <c r="Q37" s="81">
        <v>274.96181085960285</v>
      </c>
      <c r="R37" s="81">
        <v>228.0437506158589</v>
      </c>
      <c r="S37" s="81">
        <v>203.86782569300902</v>
      </c>
      <c r="U37"/>
      <c r="V37"/>
      <c r="W37"/>
    </row>
    <row r="38" spans="2:23" s="74" customFormat="1" ht="12.75" customHeight="1">
      <c r="B38" s="10"/>
      <c r="C38" s="65" t="s">
        <v>23</v>
      </c>
      <c r="D38" s="66"/>
      <c r="E38" s="66"/>
      <c r="F38" s="66"/>
      <c r="G38" s="66"/>
      <c r="H38" s="66"/>
      <c r="I38" s="66"/>
      <c r="J38" s="67"/>
      <c r="K38" s="67"/>
      <c r="L38" s="67"/>
      <c r="M38" s="67"/>
      <c r="N38" s="67"/>
      <c r="O38" s="67"/>
      <c r="P38" s="67"/>
      <c r="Q38" s="67"/>
      <c r="R38" s="67"/>
      <c r="S38" s="67"/>
      <c r="U38"/>
      <c r="V38"/>
      <c r="W38"/>
    </row>
    <row r="39" spans="2:23" s="74" customFormat="1" ht="12.75" customHeight="1">
      <c r="B39" s="10"/>
      <c r="C39" s="90" t="s">
        <v>71</v>
      </c>
      <c r="D39" s="85">
        <v>28.901734104046241</v>
      </c>
      <c r="E39" s="85">
        <v>25.700934579439252</v>
      </c>
      <c r="F39" s="85">
        <v>30.379746835443036</v>
      </c>
      <c r="G39" s="85">
        <v>26.063829787234042</v>
      </c>
      <c r="H39" s="85">
        <v>28.658536585365855</v>
      </c>
      <c r="I39" s="85">
        <v>31.055900621118013</v>
      </c>
      <c r="J39" s="85">
        <v>28.651685393258425</v>
      </c>
      <c r="K39" s="85">
        <v>30.303030303030305</v>
      </c>
      <c r="L39" s="85">
        <v>24.260355029585799</v>
      </c>
      <c r="M39" s="85">
        <v>23.204419889502763</v>
      </c>
      <c r="N39" s="85">
        <v>30.693069306930692</v>
      </c>
      <c r="O39" s="85">
        <v>29.936305732484076</v>
      </c>
      <c r="P39" s="85">
        <v>25.157232704402517</v>
      </c>
      <c r="Q39" s="85">
        <v>31.313131313131311</v>
      </c>
      <c r="R39" s="85">
        <v>25.925925925925927</v>
      </c>
      <c r="S39" s="85">
        <v>30.555555555555557</v>
      </c>
      <c r="U39"/>
      <c r="V39"/>
      <c r="W39"/>
    </row>
    <row r="40" spans="2:23" s="74" customFormat="1" ht="12.75" customHeight="1">
      <c r="B40" s="10"/>
      <c r="C40" s="90" t="s">
        <v>72</v>
      </c>
      <c r="D40" s="85">
        <v>23.699421965317921</v>
      </c>
      <c r="E40" s="85">
        <v>34.112149532710283</v>
      </c>
      <c r="F40" s="85">
        <v>31.0126582278481</v>
      </c>
      <c r="G40" s="85">
        <v>35.106382978723403</v>
      </c>
      <c r="H40" s="85">
        <v>32.31707317073171</v>
      </c>
      <c r="I40" s="85">
        <v>31.677018633540374</v>
      </c>
      <c r="J40" s="85">
        <v>41.011235955056179</v>
      </c>
      <c r="K40" s="85">
        <v>40.606060606060609</v>
      </c>
      <c r="L40" s="85">
        <v>49.704142011834321</v>
      </c>
      <c r="M40" s="85">
        <v>43.093922651933703</v>
      </c>
      <c r="N40" s="85">
        <v>38.118811881188115</v>
      </c>
      <c r="O40" s="85">
        <v>47.133757961783438</v>
      </c>
      <c r="P40" s="85">
        <v>46.540880503144656</v>
      </c>
      <c r="Q40" s="85">
        <v>40.404040404040401</v>
      </c>
      <c r="R40" s="85">
        <v>56.790123456790127</v>
      </c>
      <c r="S40" s="85">
        <v>44.444444444444443</v>
      </c>
      <c r="T40" s="75"/>
      <c r="U40"/>
      <c r="V40"/>
      <c r="W40"/>
    </row>
    <row r="41" spans="2:23" s="74" customFormat="1" ht="12.75" customHeight="1">
      <c r="B41" s="10"/>
      <c r="C41" s="90" t="s">
        <v>70</v>
      </c>
      <c r="D41" s="85">
        <v>38.728323699421964</v>
      </c>
      <c r="E41" s="85">
        <v>33.644859813084111</v>
      </c>
      <c r="F41" s="85">
        <v>34.810126582278478</v>
      </c>
      <c r="G41" s="85">
        <v>35.638297872340424</v>
      </c>
      <c r="H41" s="85">
        <v>32.926829268292686</v>
      </c>
      <c r="I41" s="85">
        <v>34.161490683229815</v>
      </c>
      <c r="J41" s="85">
        <v>21.348314606741575</v>
      </c>
      <c r="K41" s="85">
        <v>21.818181818181817</v>
      </c>
      <c r="L41" s="85">
        <v>17.159763313609467</v>
      </c>
      <c r="M41" s="85">
        <v>27.071823204419889</v>
      </c>
      <c r="N41" s="85">
        <v>24.257425742574256</v>
      </c>
      <c r="O41" s="85">
        <v>15.923566878980891</v>
      </c>
      <c r="P41" s="85">
        <v>18.238993710691823</v>
      </c>
      <c r="Q41" s="85">
        <v>15.151515151515152</v>
      </c>
      <c r="R41" s="85">
        <v>13.580246913580247</v>
      </c>
      <c r="S41" s="85">
        <v>16.666666666666668</v>
      </c>
      <c r="T41" s="44"/>
      <c r="U41"/>
      <c r="V41"/>
      <c r="W41"/>
    </row>
    <row r="42" spans="2:23" s="74" customFormat="1" ht="12.75" customHeight="1">
      <c r="B42" s="10"/>
      <c r="C42" s="90" t="s">
        <v>69</v>
      </c>
      <c r="D42" s="85">
        <v>8.6705202312138727</v>
      </c>
      <c r="E42" s="85">
        <v>6.5420560747663554</v>
      </c>
      <c r="F42" s="85">
        <v>3.7974683544303796</v>
      </c>
      <c r="G42" s="85">
        <v>3.1914893617021276</v>
      </c>
      <c r="H42" s="85">
        <v>6.0975609756097562</v>
      </c>
      <c r="I42" s="85">
        <v>3.1055900621118013</v>
      </c>
      <c r="J42" s="85">
        <v>8.9887640449438209</v>
      </c>
      <c r="K42" s="85">
        <v>7.2727272727272725</v>
      </c>
      <c r="L42" s="85">
        <v>8.8757396449704142</v>
      </c>
      <c r="M42" s="85">
        <v>6.6298342541436464</v>
      </c>
      <c r="N42" s="85">
        <v>6.9306930693069306</v>
      </c>
      <c r="O42" s="85">
        <v>7.0063694267515926</v>
      </c>
      <c r="P42" s="85">
        <v>10.062893081761006</v>
      </c>
      <c r="Q42" s="85">
        <v>13.131313131313131</v>
      </c>
      <c r="R42" s="85">
        <v>3.7037037037037037</v>
      </c>
      <c r="S42" s="85">
        <v>8.3333333333333339</v>
      </c>
      <c r="U42"/>
      <c r="V42"/>
      <c r="W42"/>
    </row>
    <row r="43" spans="2:23" s="75" customFormat="1" ht="6.95" customHeight="1">
      <c r="B43" s="18"/>
      <c r="C43" s="7"/>
      <c r="D43" s="34"/>
      <c r="E43" s="34"/>
      <c r="F43" s="34"/>
      <c r="G43" s="34"/>
      <c r="H43" s="34"/>
      <c r="I43" s="34"/>
      <c r="J43" s="34"/>
      <c r="K43" s="35"/>
      <c r="L43" s="35"/>
      <c r="M43" s="35"/>
      <c r="N43" s="35"/>
      <c r="O43" s="35"/>
      <c r="P43" s="35"/>
      <c r="Q43" s="35"/>
      <c r="R43" s="35"/>
      <c r="S43" s="35"/>
      <c r="T43" s="74"/>
      <c r="U43"/>
      <c r="V43"/>
      <c r="W43"/>
    </row>
    <row r="44" spans="2:23" s="44" customFormat="1" ht="12.75" customHeight="1">
      <c r="B44" s="96" t="s">
        <v>84</v>
      </c>
      <c r="C44" s="95"/>
      <c r="D44" s="91"/>
      <c r="E44" s="91"/>
      <c r="F44" s="91"/>
      <c r="G44" s="91"/>
      <c r="H44" s="91"/>
      <c r="I44" s="91"/>
      <c r="J44" s="91"/>
      <c r="K44" s="91"/>
      <c r="L44" s="91"/>
      <c r="M44" s="91"/>
      <c r="N44" s="91"/>
      <c r="O44" s="91"/>
      <c r="P44" s="91"/>
      <c r="Q44" s="91"/>
      <c r="R44" s="91"/>
      <c r="S44" s="91"/>
      <c r="T44" s="74"/>
      <c r="U44"/>
      <c r="V44"/>
      <c r="W44"/>
    </row>
    <row r="45" spans="2:23" s="74" customFormat="1" ht="12.75" customHeight="1">
      <c r="B45" s="10"/>
      <c r="C45" s="6" t="s">
        <v>9</v>
      </c>
      <c r="D45">
        <v>95</v>
      </c>
      <c r="E45">
        <v>102</v>
      </c>
      <c r="F45">
        <v>122</v>
      </c>
      <c r="G45">
        <v>138</v>
      </c>
      <c r="H45">
        <v>108</v>
      </c>
      <c r="I45">
        <v>85</v>
      </c>
      <c r="J45">
        <v>116</v>
      </c>
      <c r="K45">
        <v>85</v>
      </c>
      <c r="L45">
        <v>102</v>
      </c>
      <c r="M45">
        <v>114</v>
      </c>
      <c r="N45">
        <v>121</v>
      </c>
      <c r="O45">
        <v>131</v>
      </c>
      <c r="P45">
        <v>94</v>
      </c>
      <c r="Q45">
        <v>110</v>
      </c>
      <c r="R45">
        <v>124</v>
      </c>
      <c r="S45">
        <v>98</v>
      </c>
      <c r="U45"/>
      <c r="V45"/>
      <c r="W45"/>
    </row>
    <row r="46" spans="2:23" s="74" customFormat="1" ht="12.75" customHeight="1">
      <c r="B46" s="10"/>
      <c r="C46" s="6" t="s">
        <v>15</v>
      </c>
      <c r="D46" s="66"/>
      <c r="E46" s="66"/>
      <c r="F46" s="66"/>
      <c r="G46" s="80">
        <v>238.99828544708265</v>
      </c>
      <c r="H46" s="80">
        <v>185.92480374604048</v>
      </c>
      <c r="I46" s="80">
        <v>144.66361454805386</v>
      </c>
      <c r="J46" s="81">
        <v>192.63663085175284</v>
      </c>
      <c r="K46" s="81">
        <v>140.00988305056828</v>
      </c>
      <c r="L46" s="81">
        <v>167.3228346456693</v>
      </c>
      <c r="M46" s="81">
        <v>187.68830570144388</v>
      </c>
      <c r="N46" s="81">
        <v>200.62342485740814</v>
      </c>
      <c r="O46" s="81">
        <v>217.9591700913432</v>
      </c>
      <c r="P46" s="81">
        <v>157.70224474046236</v>
      </c>
      <c r="Q46" s="81">
        <v>184.61331901181526</v>
      </c>
      <c r="R46" s="81">
        <v>208.75772319399317</v>
      </c>
      <c r="S46" s="81">
        <v>163.97831470450438</v>
      </c>
      <c r="U46"/>
      <c r="V46"/>
      <c r="W46"/>
    </row>
    <row r="47" spans="2:23" s="74" customFormat="1" ht="12.75" customHeight="1">
      <c r="B47" s="10"/>
      <c r="C47" s="65" t="s">
        <v>23</v>
      </c>
      <c r="D47" s="66"/>
      <c r="E47" s="66"/>
      <c r="F47" s="66"/>
      <c r="G47" s="66"/>
      <c r="H47" s="66"/>
      <c r="I47" s="66"/>
      <c r="J47" s="67"/>
      <c r="K47" s="67"/>
      <c r="L47" s="67"/>
      <c r="M47" s="67"/>
      <c r="N47" s="67"/>
      <c r="O47" s="67"/>
      <c r="P47" s="67"/>
      <c r="Q47" s="67"/>
      <c r="R47" s="67"/>
      <c r="S47" s="67"/>
      <c r="U47"/>
      <c r="V47"/>
      <c r="W47"/>
    </row>
    <row r="48" spans="2:23" s="74" customFormat="1" ht="12.75" customHeight="1">
      <c r="B48" s="10"/>
      <c r="C48" s="90" t="s">
        <v>71</v>
      </c>
      <c r="D48" s="85">
        <v>34.736842105263158</v>
      </c>
      <c r="E48" s="85">
        <v>36.274509803921568</v>
      </c>
      <c r="F48" s="85">
        <v>26.229508196721312</v>
      </c>
      <c r="G48" s="85">
        <v>26.811594202898551</v>
      </c>
      <c r="H48" s="85">
        <v>30.555555555555557</v>
      </c>
      <c r="I48" s="85">
        <v>24.705882352941178</v>
      </c>
      <c r="J48" s="85">
        <v>23.275862068965516</v>
      </c>
      <c r="K48" s="85">
        <v>28.235294117647058</v>
      </c>
      <c r="L48" s="85">
        <v>17.647058823529413</v>
      </c>
      <c r="M48" s="85">
        <v>39.473684210526315</v>
      </c>
      <c r="N48" s="85">
        <v>26.446280991735538</v>
      </c>
      <c r="O48" s="85">
        <v>33.587786259541986</v>
      </c>
      <c r="P48" s="85">
        <v>22.340425531914892</v>
      </c>
      <c r="Q48" s="85">
        <v>41.81818181818182</v>
      </c>
      <c r="R48" s="85">
        <v>33.87096774193548</v>
      </c>
      <c r="S48" s="85">
        <v>24.489795918367346</v>
      </c>
      <c r="U48"/>
      <c r="V48"/>
      <c r="W48"/>
    </row>
    <row r="49" spans="2:23" s="74" customFormat="1" ht="12.75" customHeight="1">
      <c r="B49" s="10"/>
      <c r="C49" s="90" t="s">
        <v>72</v>
      </c>
      <c r="D49" s="85">
        <v>33.684210526315788</v>
      </c>
      <c r="E49" s="85">
        <v>27.450980392156861</v>
      </c>
      <c r="F49" s="85">
        <v>43.442622950819676</v>
      </c>
      <c r="G49" s="85">
        <v>44.20289855072464</v>
      </c>
      <c r="H49" s="85">
        <v>24.074074074074073</v>
      </c>
      <c r="I49" s="85">
        <v>34.117647058823529</v>
      </c>
      <c r="J49" s="85">
        <v>37.068965517241381</v>
      </c>
      <c r="K49" s="85">
        <v>27.058823529411764</v>
      </c>
      <c r="L49" s="85">
        <v>46.078431372549019</v>
      </c>
      <c r="M49" s="85">
        <v>32.456140350877192</v>
      </c>
      <c r="N49" s="85">
        <v>41.32231404958678</v>
      </c>
      <c r="O49" s="85">
        <v>40.458015267175576</v>
      </c>
      <c r="P49" s="85">
        <v>37.234042553191486</v>
      </c>
      <c r="Q49" s="85">
        <v>32.727272727272727</v>
      </c>
      <c r="R49" s="85">
        <v>30.64516129032258</v>
      </c>
      <c r="S49" s="85">
        <v>38.775510204081634</v>
      </c>
      <c r="T49" s="75"/>
      <c r="U49"/>
      <c r="V49"/>
      <c r="W49"/>
    </row>
    <row r="50" spans="2:23" s="74" customFormat="1" ht="12.75" customHeight="1">
      <c r="B50" s="10"/>
      <c r="C50" s="90" t="s">
        <v>70</v>
      </c>
      <c r="D50" s="85">
        <v>20</v>
      </c>
      <c r="E50" s="85">
        <v>18.627450980392158</v>
      </c>
      <c r="F50" s="85">
        <v>21.311475409836067</v>
      </c>
      <c r="G50" s="85">
        <v>13.768115942028986</v>
      </c>
      <c r="H50" s="85">
        <v>25.925925925925927</v>
      </c>
      <c r="I50" s="85">
        <v>20</v>
      </c>
      <c r="J50" s="85">
        <v>18.103448275862068</v>
      </c>
      <c r="K50" s="85">
        <v>20</v>
      </c>
      <c r="L50" s="85">
        <v>18.627450980392158</v>
      </c>
      <c r="M50" s="85">
        <v>16.666666666666668</v>
      </c>
      <c r="N50" s="85">
        <v>19.008264462809919</v>
      </c>
      <c r="O50" s="85">
        <v>12.977099236641221</v>
      </c>
      <c r="P50" s="85">
        <v>12.76595744680851</v>
      </c>
      <c r="Q50" s="85">
        <v>7.2727272727272725</v>
      </c>
      <c r="R50" s="85">
        <v>12.903225806451612</v>
      </c>
      <c r="S50" s="85">
        <v>18.367346938775512</v>
      </c>
      <c r="T50" s="44"/>
      <c r="U50"/>
      <c r="V50"/>
      <c r="W50"/>
    </row>
    <row r="51" spans="2:23" s="74" customFormat="1" ht="12.75" customHeight="1">
      <c r="B51" s="10"/>
      <c r="C51" s="90" t="s">
        <v>69</v>
      </c>
      <c r="D51" s="85">
        <v>11.578947368421053</v>
      </c>
      <c r="E51" s="85">
        <v>17.647058823529413</v>
      </c>
      <c r="F51" s="85">
        <v>9.0163934426229506</v>
      </c>
      <c r="G51" s="85">
        <v>15.217391304347826</v>
      </c>
      <c r="H51" s="85">
        <v>19.444444444444443</v>
      </c>
      <c r="I51" s="85">
        <v>21.176470588235293</v>
      </c>
      <c r="J51" s="85">
        <v>21.551724137931036</v>
      </c>
      <c r="K51" s="85">
        <v>24.705882352941178</v>
      </c>
      <c r="L51" s="85">
        <v>17.647058823529413</v>
      </c>
      <c r="M51" s="85">
        <v>11.403508771929825</v>
      </c>
      <c r="N51" s="85">
        <v>13.223140495867769</v>
      </c>
      <c r="O51" s="85">
        <v>12.977099236641221</v>
      </c>
      <c r="P51" s="85">
        <v>27.659574468085108</v>
      </c>
      <c r="Q51" s="85">
        <v>18.181818181818183</v>
      </c>
      <c r="R51" s="85">
        <v>22.580645161290324</v>
      </c>
      <c r="S51" s="85">
        <v>18.367346938775512</v>
      </c>
      <c r="U51"/>
      <c r="V51"/>
      <c r="W51"/>
    </row>
    <row r="52" spans="2:23" s="75" customFormat="1" ht="6.95" customHeight="1">
      <c r="B52" s="18"/>
      <c r="C52" s="7"/>
      <c r="D52" s="34"/>
      <c r="E52" s="34"/>
      <c r="F52" s="34"/>
      <c r="G52" s="34"/>
      <c r="H52" s="34"/>
      <c r="I52" s="34"/>
      <c r="J52" s="34"/>
      <c r="K52" s="35"/>
      <c r="L52" s="35"/>
      <c r="M52" s="35"/>
      <c r="N52" s="35"/>
      <c r="O52" s="35"/>
      <c r="P52" s="35"/>
      <c r="Q52" s="35"/>
      <c r="R52" s="35"/>
      <c r="S52" s="35"/>
      <c r="T52" s="74"/>
      <c r="U52"/>
      <c r="V52"/>
      <c r="W52"/>
    </row>
    <row r="53" spans="2:23" s="44" customFormat="1" ht="12.75" customHeight="1">
      <c r="B53" s="96" t="s">
        <v>85</v>
      </c>
      <c r="C53" s="95"/>
      <c r="D53" s="91"/>
      <c r="E53" s="91"/>
      <c r="F53" s="91"/>
      <c r="G53" s="91"/>
      <c r="H53" s="91"/>
      <c r="I53" s="91"/>
      <c r="J53" s="91"/>
      <c r="K53" s="91"/>
      <c r="L53" s="91"/>
      <c r="M53" s="91"/>
      <c r="N53" s="91"/>
      <c r="O53" s="91"/>
      <c r="P53" s="91"/>
      <c r="Q53" s="91"/>
      <c r="R53" s="91"/>
      <c r="S53" s="91"/>
      <c r="T53" s="74"/>
      <c r="U53"/>
      <c r="V53"/>
      <c r="W53"/>
    </row>
    <row r="54" spans="2:23" s="74" customFormat="1" ht="12.75" customHeight="1">
      <c r="B54" s="10"/>
      <c r="C54" s="6" t="s">
        <v>9</v>
      </c>
      <c r="D54">
        <v>579</v>
      </c>
      <c r="E54">
        <v>681</v>
      </c>
      <c r="F54">
        <v>762</v>
      </c>
      <c r="G54">
        <v>755</v>
      </c>
      <c r="H54">
        <v>786</v>
      </c>
      <c r="I54">
        <v>720</v>
      </c>
      <c r="J54">
        <v>715</v>
      </c>
      <c r="K54">
        <v>727</v>
      </c>
      <c r="L54">
        <v>802</v>
      </c>
      <c r="M54">
        <v>762</v>
      </c>
      <c r="N54">
        <v>711</v>
      </c>
      <c r="O54">
        <v>730</v>
      </c>
      <c r="P54">
        <v>642</v>
      </c>
      <c r="Q54">
        <v>616</v>
      </c>
      <c r="R54">
        <v>604</v>
      </c>
      <c r="S54">
        <v>578</v>
      </c>
      <c r="U54"/>
      <c r="V54"/>
      <c r="W54"/>
    </row>
    <row r="55" spans="2:23" s="74" customFormat="1" ht="12.75" customHeight="1">
      <c r="B55" s="10"/>
      <c r="C55" s="6" t="s">
        <v>15</v>
      </c>
      <c r="D55" s="66"/>
      <c r="E55" s="66"/>
      <c r="F55" s="66"/>
      <c r="G55" s="80">
        <v>322.55032639529719</v>
      </c>
      <c r="H55" s="80">
        <v>328.25498646887843</v>
      </c>
      <c r="I55" s="80">
        <v>296.52082235108065</v>
      </c>
      <c r="J55" s="81">
        <v>286.05492254512865</v>
      </c>
      <c r="K55" s="81">
        <v>286.39411296612906</v>
      </c>
      <c r="L55" s="81">
        <v>312.29921535795643</v>
      </c>
      <c r="M55" s="81">
        <v>295.06863637243703</v>
      </c>
      <c r="N55" s="81">
        <v>273.68785726658581</v>
      </c>
      <c r="O55" s="81">
        <v>281.13903673293333</v>
      </c>
      <c r="P55" s="81">
        <v>246.53999170519654</v>
      </c>
      <c r="Q55" s="81">
        <v>235.64425368481051</v>
      </c>
      <c r="R55" s="81">
        <v>230.011995658714</v>
      </c>
      <c r="S55" s="81">
        <v>218.72232859813366</v>
      </c>
      <c r="U55"/>
      <c r="V55"/>
      <c r="W55"/>
    </row>
    <row r="56" spans="2:23" s="74" customFormat="1" ht="12.75" customHeight="1">
      <c r="B56" s="10"/>
      <c r="C56" s="65" t="s">
        <v>23</v>
      </c>
      <c r="D56" s="66"/>
      <c r="E56" s="66"/>
      <c r="F56" s="66"/>
      <c r="G56" s="66"/>
      <c r="H56" s="66"/>
      <c r="I56" s="66"/>
      <c r="J56" s="67"/>
      <c r="K56" s="67"/>
      <c r="L56" s="67"/>
      <c r="M56" s="67"/>
      <c r="N56" s="67"/>
      <c r="O56" s="67"/>
      <c r="P56" s="67"/>
      <c r="Q56" s="67"/>
      <c r="R56" s="67"/>
      <c r="S56" s="67"/>
      <c r="U56"/>
      <c r="V56"/>
      <c r="W56"/>
    </row>
    <row r="57" spans="2:23" s="74" customFormat="1" ht="12.75" customHeight="1">
      <c r="B57" s="10"/>
      <c r="C57" s="90" t="s">
        <v>71</v>
      </c>
      <c r="D57" s="85">
        <v>20.379965457685664</v>
      </c>
      <c r="E57" s="85">
        <v>19.676945668135094</v>
      </c>
      <c r="F57" s="85">
        <v>23.622047244094489</v>
      </c>
      <c r="G57" s="85">
        <v>19.205298013245034</v>
      </c>
      <c r="H57" s="85">
        <v>17.557251908396946</v>
      </c>
      <c r="I57" s="85">
        <v>17.638888888888889</v>
      </c>
      <c r="J57" s="85">
        <v>19.44055944055944</v>
      </c>
      <c r="K57" s="85">
        <v>19.944979367262725</v>
      </c>
      <c r="L57" s="85">
        <v>18.453865336658353</v>
      </c>
      <c r="M57" s="85">
        <v>13.648293963254593</v>
      </c>
      <c r="N57" s="85">
        <v>15.189873417721518</v>
      </c>
      <c r="O57" s="85">
        <v>19.315068493150687</v>
      </c>
      <c r="P57" s="85">
        <v>21.18380062305296</v>
      </c>
      <c r="Q57" s="85">
        <v>21.103896103896105</v>
      </c>
      <c r="R57" s="85">
        <v>18.211920529801326</v>
      </c>
      <c r="S57" s="85">
        <v>20.415224913494811</v>
      </c>
      <c r="U57"/>
      <c r="V57"/>
      <c r="W57"/>
    </row>
    <row r="58" spans="2:23" s="74" customFormat="1" ht="12.75" customHeight="1">
      <c r="B58" s="10"/>
      <c r="C58" s="90" t="s">
        <v>72</v>
      </c>
      <c r="D58" s="85">
        <v>25.906735751295336</v>
      </c>
      <c r="E58" s="85">
        <v>46.696035242290748</v>
      </c>
      <c r="F58" s="85">
        <v>47.637795275590548</v>
      </c>
      <c r="G58" s="85">
        <v>39.337748344370858</v>
      </c>
      <c r="H58" s="85">
        <v>43.256997455470739</v>
      </c>
      <c r="I58" s="85">
        <v>42.5</v>
      </c>
      <c r="J58" s="85">
        <v>41.81818181818182</v>
      </c>
      <c r="K58" s="85">
        <v>38.101788170563964</v>
      </c>
      <c r="L58" s="85">
        <v>37.406483790523694</v>
      </c>
      <c r="M58" s="85">
        <v>40.288713910761153</v>
      </c>
      <c r="N58" s="85">
        <v>39.381153305203938</v>
      </c>
      <c r="O58" s="85">
        <v>36.164383561643838</v>
      </c>
      <c r="P58" s="85">
        <v>35.358255451713397</v>
      </c>
      <c r="Q58" s="85">
        <v>36.038961038961041</v>
      </c>
      <c r="R58" s="85">
        <v>50.993377483443709</v>
      </c>
      <c r="S58" s="85">
        <v>43.944636678200695</v>
      </c>
      <c r="T58" s="75"/>
      <c r="U58"/>
      <c r="V58"/>
      <c r="W58"/>
    </row>
    <row r="59" spans="2:23" s="74" customFormat="1" ht="12.75" customHeight="1">
      <c r="B59" s="10"/>
      <c r="C59" s="90" t="s">
        <v>70</v>
      </c>
      <c r="D59" s="85">
        <v>41.105354058721936</v>
      </c>
      <c r="E59" s="85">
        <v>18.649045521292216</v>
      </c>
      <c r="F59" s="85">
        <v>14.960629921259843</v>
      </c>
      <c r="G59" s="85">
        <v>23.046357615894038</v>
      </c>
      <c r="H59" s="85">
        <v>23.664122137404579</v>
      </c>
      <c r="I59" s="85">
        <v>24.166666666666668</v>
      </c>
      <c r="J59" s="85">
        <v>20.6993006993007</v>
      </c>
      <c r="K59" s="85">
        <v>18.844566712517192</v>
      </c>
      <c r="L59" s="85">
        <v>26.433915211970074</v>
      </c>
      <c r="M59" s="85">
        <v>25.196850393700789</v>
      </c>
      <c r="N59" s="85">
        <v>24.19127988748242</v>
      </c>
      <c r="O59" s="85">
        <v>26.712328767123289</v>
      </c>
      <c r="P59" s="85">
        <v>27.102803738317757</v>
      </c>
      <c r="Q59" s="85">
        <v>26.623376623376622</v>
      </c>
      <c r="R59" s="85">
        <v>16.556291390728475</v>
      </c>
      <c r="S59" s="85">
        <v>16.262975778546714</v>
      </c>
      <c r="T59" s="44"/>
      <c r="U59"/>
      <c r="V59"/>
      <c r="W59"/>
    </row>
    <row r="60" spans="2:23" s="74" customFormat="1" ht="12.75" customHeight="1">
      <c r="B60" s="10"/>
      <c r="C60" s="90" t="s">
        <v>69</v>
      </c>
      <c r="D60" s="85">
        <v>12.607944732297064</v>
      </c>
      <c r="E60" s="85">
        <v>14.977973568281937</v>
      </c>
      <c r="F60" s="85">
        <v>13.779527559055119</v>
      </c>
      <c r="G60" s="85">
        <v>18.410596026490065</v>
      </c>
      <c r="H60" s="85">
        <v>15.521628498727736</v>
      </c>
      <c r="I60" s="85">
        <v>15.694444444444445</v>
      </c>
      <c r="J60" s="85">
        <v>18.041958041958043</v>
      </c>
      <c r="K60" s="85">
        <v>23.108665749656122</v>
      </c>
      <c r="L60" s="85">
        <v>17.705735660847882</v>
      </c>
      <c r="M60" s="85">
        <v>20.866141732283463</v>
      </c>
      <c r="N60" s="85">
        <v>21.237693389592124</v>
      </c>
      <c r="O60" s="85">
        <v>17.80821917808219</v>
      </c>
      <c r="P60" s="85">
        <v>16.355140186915889</v>
      </c>
      <c r="Q60" s="85">
        <v>16.233766233766232</v>
      </c>
      <c r="R60" s="85">
        <v>14.23841059602649</v>
      </c>
      <c r="S60" s="85">
        <v>19.377162629757784</v>
      </c>
      <c r="U60"/>
      <c r="V60"/>
      <c r="W60"/>
    </row>
    <row r="61" spans="2:23" s="75" customFormat="1" ht="6.95" customHeight="1">
      <c r="B61" s="18"/>
      <c r="C61" s="7"/>
      <c r="D61" s="34"/>
      <c r="E61" s="34"/>
      <c r="F61" s="34"/>
      <c r="G61" s="34"/>
      <c r="H61" s="34"/>
      <c r="I61" s="34"/>
      <c r="J61" s="34"/>
      <c r="K61" s="35"/>
      <c r="L61" s="35"/>
      <c r="M61" s="35"/>
      <c r="N61" s="35"/>
      <c r="O61" s="35"/>
      <c r="P61" s="35"/>
      <c r="Q61" s="35"/>
      <c r="R61" s="35"/>
      <c r="S61" s="35"/>
      <c r="T61" s="74"/>
      <c r="U61"/>
      <c r="V61"/>
      <c r="W61"/>
    </row>
    <row r="62" spans="2:23" s="44" customFormat="1" ht="12.75" customHeight="1">
      <c r="B62" s="96" t="s">
        <v>86</v>
      </c>
      <c r="C62" s="95"/>
      <c r="D62" s="91"/>
      <c r="E62" s="91"/>
      <c r="F62" s="91"/>
      <c r="G62" s="91"/>
      <c r="H62" s="91"/>
      <c r="I62" s="91"/>
      <c r="J62" s="91"/>
      <c r="K62" s="91"/>
      <c r="L62" s="91"/>
      <c r="M62" s="91"/>
      <c r="N62" s="91"/>
      <c r="O62" s="91"/>
      <c r="P62" s="91"/>
      <c r="Q62" s="91"/>
      <c r="R62" s="91"/>
      <c r="S62" s="91"/>
      <c r="T62" s="74"/>
      <c r="U62"/>
      <c r="V62"/>
      <c r="W62"/>
    </row>
    <row r="63" spans="2:23" s="74" customFormat="1" ht="12.75" customHeight="1">
      <c r="B63" s="10"/>
      <c r="C63" s="6" t="s">
        <v>9</v>
      </c>
      <c r="D63">
        <v>476</v>
      </c>
      <c r="E63">
        <v>554</v>
      </c>
      <c r="F63">
        <v>560</v>
      </c>
      <c r="G63">
        <v>402</v>
      </c>
      <c r="H63">
        <v>555</v>
      </c>
      <c r="I63">
        <v>594</v>
      </c>
      <c r="J63">
        <v>593</v>
      </c>
      <c r="K63">
        <v>547</v>
      </c>
      <c r="L63">
        <v>547</v>
      </c>
      <c r="M63">
        <v>547</v>
      </c>
      <c r="N63">
        <v>542</v>
      </c>
      <c r="O63">
        <v>560</v>
      </c>
      <c r="P63">
        <v>444</v>
      </c>
      <c r="Q63">
        <v>468</v>
      </c>
      <c r="R63">
        <v>470</v>
      </c>
      <c r="S63">
        <v>474</v>
      </c>
      <c r="U63"/>
      <c r="V63"/>
      <c r="W63"/>
    </row>
    <row r="64" spans="2:23" s="74" customFormat="1" ht="12.75" customHeight="1">
      <c r="B64" s="10"/>
      <c r="C64" s="6" t="s">
        <v>15</v>
      </c>
      <c r="D64" s="66"/>
      <c r="E64" s="66"/>
      <c r="F64" s="66"/>
      <c r="G64" s="80">
        <v>221.87879456893697</v>
      </c>
      <c r="H64" s="80">
        <v>299.22847576788496</v>
      </c>
      <c r="I64" s="80">
        <v>311.67359274650551</v>
      </c>
      <c r="J64" s="81">
        <v>303.89684931226043</v>
      </c>
      <c r="K64" s="81">
        <v>275.37530583272081</v>
      </c>
      <c r="L64" s="81">
        <v>272.9826977876923</v>
      </c>
      <c r="M64" s="81">
        <v>273.26089671537403</v>
      </c>
      <c r="N64" s="81">
        <v>272.01461451213027</v>
      </c>
      <c r="O64" s="81">
        <v>283.68650614738527</v>
      </c>
      <c r="P64" s="81">
        <v>224.57929318219755</v>
      </c>
      <c r="Q64" s="81">
        <v>236.9392311625717</v>
      </c>
      <c r="R64" s="81">
        <v>237.9168607123332</v>
      </c>
      <c r="S64" s="81">
        <v>239.31054329551822</v>
      </c>
      <c r="U64"/>
      <c r="V64"/>
      <c r="W64"/>
    </row>
    <row r="65" spans="2:23" s="74" customFormat="1" ht="12.75" customHeight="1">
      <c r="B65" s="10"/>
      <c r="C65" s="65" t="s">
        <v>23</v>
      </c>
      <c r="D65" s="66"/>
      <c r="E65" s="66"/>
      <c r="F65" s="66"/>
      <c r="G65" s="66"/>
      <c r="H65" s="66"/>
      <c r="I65" s="66"/>
      <c r="J65" s="67"/>
      <c r="K65" s="67"/>
      <c r="L65" s="67"/>
      <c r="M65" s="67"/>
      <c r="N65" s="67"/>
      <c r="O65" s="67"/>
      <c r="P65" s="67"/>
      <c r="Q65" s="67"/>
      <c r="R65" s="67"/>
      <c r="S65" s="67"/>
      <c r="U65"/>
      <c r="V65"/>
      <c r="W65"/>
    </row>
    <row r="66" spans="2:23" s="74" customFormat="1" ht="12.75" customHeight="1">
      <c r="B66" s="10"/>
      <c r="C66" s="90" t="s">
        <v>71</v>
      </c>
      <c r="D66" s="85">
        <v>25.420168067226889</v>
      </c>
      <c r="E66" s="85">
        <v>22.202166064981949</v>
      </c>
      <c r="F66" s="85">
        <v>22.321428571428573</v>
      </c>
      <c r="G66" s="85">
        <v>19.154228855721392</v>
      </c>
      <c r="H66" s="85">
        <v>23.063063063063062</v>
      </c>
      <c r="I66" s="85">
        <v>22.390572390572391</v>
      </c>
      <c r="J66" s="85">
        <v>21.247892074198987</v>
      </c>
      <c r="K66" s="85">
        <v>17.915904936014627</v>
      </c>
      <c r="L66" s="85">
        <v>21.937842778793417</v>
      </c>
      <c r="M66" s="85">
        <v>23.400365630712979</v>
      </c>
      <c r="N66" s="85">
        <v>18.26568265682657</v>
      </c>
      <c r="O66" s="85">
        <v>16.25</v>
      </c>
      <c r="P66" s="85">
        <v>21.846846846846848</v>
      </c>
      <c r="Q66" s="85">
        <v>15.384615384615385</v>
      </c>
      <c r="R66" s="85">
        <v>23.829787234042552</v>
      </c>
      <c r="S66" s="85">
        <v>25.738396624472575</v>
      </c>
      <c r="U66"/>
      <c r="V66"/>
      <c r="W66"/>
    </row>
    <row r="67" spans="2:23" s="74" customFormat="1" ht="12.75" customHeight="1">
      <c r="B67" s="10"/>
      <c r="C67" s="90" t="s">
        <v>72</v>
      </c>
      <c r="D67" s="85">
        <v>32.352941176470587</v>
      </c>
      <c r="E67" s="85">
        <v>42.599277978339352</v>
      </c>
      <c r="F67" s="85">
        <v>43.035714285714285</v>
      </c>
      <c r="G67" s="85">
        <v>36.069651741293534</v>
      </c>
      <c r="H67" s="85">
        <v>28.828828828828829</v>
      </c>
      <c r="I67" s="85">
        <v>33.333333333333336</v>
      </c>
      <c r="J67" s="85">
        <v>31.871838111298484</v>
      </c>
      <c r="K67" s="85">
        <v>35.466179159049361</v>
      </c>
      <c r="L67" s="85">
        <v>38.939670932358318</v>
      </c>
      <c r="M67" s="85">
        <v>34.552102376599635</v>
      </c>
      <c r="N67" s="85">
        <v>38.56088560885609</v>
      </c>
      <c r="O67" s="85">
        <v>42.678571428571431</v>
      </c>
      <c r="P67" s="85">
        <v>35.135135135135137</v>
      </c>
      <c r="Q67" s="85">
        <v>38.46153846153846</v>
      </c>
      <c r="R67" s="85">
        <v>46.382978723404257</v>
      </c>
      <c r="S67" s="85">
        <v>39.662447257383967</v>
      </c>
      <c r="T67" s="75"/>
      <c r="U67"/>
      <c r="V67"/>
      <c r="W67"/>
    </row>
    <row r="68" spans="2:23" s="74" customFormat="1" ht="12.75" customHeight="1">
      <c r="B68" s="10"/>
      <c r="C68" s="90" t="s">
        <v>70</v>
      </c>
      <c r="D68" s="85">
        <v>30.252100840336134</v>
      </c>
      <c r="E68" s="85">
        <v>23.465703971119133</v>
      </c>
      <c r="F68" s="85">
        <v>23.75</v>
      </c>
      <c r="G68" s="85">
        <v>28.109452736318406</v>
      </c>
      <c r="H68" s="85">
        <v>34.234234234234236</v>
      </c>
      <c r="I68" s="85">
        <v>31.818181818181817</v>
      </c>
      <c r="J68" s="85">
        <v>30.522765598650928</v>
      </c>
      <c r="K68" s="85">
        <v>32.723948811700183</v>
      </c>
      <c r="L68" s="85">
        <v>26.873857404021937</v>
      </c>
      <c r="M68" s="85">
        <v>27.787934186471663</v>
      </c>
      <c r="N68" s="85">
        <v>27.306273062730629</v>
      </c>
      <c r="O68" s="85">
        <v>27.678571428571427</v>
      </c>
      <c r="P68" s="85">
        <v>23.648648648648649</v>
      </c>
      <c r="Q68" s="85">
        <v>29.487179487179485</v>
      </c>
      <c r="R68" s="85">
        <v>16.595744680851062</v>
      </c>
      <c r="S68" s="85">
        <v>25.316455696202532</v>
      </c>
      <c r="T68" s="44"/>
      <c r="U68"/>
      <c r="V68"/>
      <c r="W68"/>
    </row>
    <row r="69" spans="2:23" s="74" customFormat="1" ht="12.75" customHeight="1">
      <c r="B69" s="10"/>
      <c r="C69" s="90" t="s">
        <v>69</v>
      </c>
      <c r="D69" s="85">
        <v>11.974789915966387</v>
      </c>
      <c r="E69" s="85">
        <v>11.732851985559567</v>
      </c>
      <c r="F69" s="85">
        <v>10.892857142857142</v>
      </c>
      <c r="G69" s="85">
        <v>16.666666666666668</v>
      </c>
      <c r="H69" s="85">
        <v>13.873873873873874</v>
      </c>
      <c r="I69" s="85">
        <v>12.457912457912458</v>
      </c>
      <c r="J69" s="85">
        <v>16.357504215851602</v>
      </c>
      <c r="K69" s="85">
        <v>13.893967093235831</v>
      </c>
      <c r="L69" s="85">
        <v>12.248628884826326</v>
      </c>
      <c r="M69" s="85">
        <v>14.259597806215723</v>
      </c>
      <c r="N69" s="85">
        <v>15.867158671586715</v>
      </c>
      <c r="O69" s="85">
        <v>13.392857142857142</v>
      </c>
      <c r="P69" s="85">
        <v>19.36936936936937</v>
      </c>
      <c r="Q69" s="85">
        <v>16.666666666666668</v>
      </c>
      <c r="R69" s="85">
        <v>13.191489361702128</v>
      </c>
      <c r="S69" s="85">
        <v>9.2827004219409286</v>
      </c>
      <c r="U69"/>
      <c r="V69"/>
      <c r="W69"/>
    </row>
    <row r="70" spans="2:23" s="75" customFormat="1" ht="6.95" customHeight="1">
      <c r="B70" s="18"/>
      <c r="C70" s="7"/>
      <c r="D70" s="34"/>
      <c r="E70" s="34"/>
      <c r="F70" s="34"/>
      <c r="G70" s="34"/>
      <c r="H70" s="34"/>
      <c r="I70" s="34"/>
      <c r="J70" s="34"/>
      <c r="K70" s="35"/>
      <c r="L70" s="35"/>
      <c r="M70" s="35"/>
      <c r="N70" s="35"/>
      <c r="O70" s="35"/>
      <c r="P70" s="35"/>
      <c r="Q70" s="35"/>
      <c r="R70" s="35"/>
      <c r="S70" s="35"/>
      <c r="T70" s="74"/>
      <c r="U70"/>
      <c r="V70"/>
      <c r="W70"/>
    </row>
    <row r="71" spans="2:23" s="44" customFormat="1" ht="12.75" customHeight="1">
      <c r="B71" s="96" t="s">
        <v>88</v>
      </c>
      <c r="C71" s="95"/>
      <c r="D71" s="91"/>
      <c r="E71" s="91"/>
      <c r="F71" s="91"/>
      <c r="G71" s="91"/>
      <c r="H71" s="91"/>
      <c r="I71" s="91"/>
      <c r="J71" s="91"/>
      <c r="K71" s="91"/>
      <c r="L71" s="91"/>
      <c r="M71" s="91"/>
      <c r="N71" s="91"/>
      <c r="O71" s="91"/>
      <c r="P71" s="91"/>
      <c r="Q71" s="91"/>
      <c r="R71" s="91"/>
      <c r="S71" s="91"/>
      <c r="T71" s="74"/>
      <c r="U71"/>
      <c r="V71"/>
      <c r="W71"/>
    </row>
    <row r="72" spans="2:23" s="74" customFormat="1" ht="12.75" customHeight="1">
      <c r="B72" s="10"/>
      <c r="C72" s="6" t="s">
        <v>9</v>
      </c>
      <c r="D72">
        <v>191</v>
      </c>
      <c r="E72">
        <v>173</v>
      </c>
      <c r="F72">
        <v>197</v>
      </c>
      <c r="G72">
        <v>247</v>
      </c>
      <c r="H72">
        <v>261</v>
      </c>
      <c r="I72">
        <v>263</v>
      </c>
      <c r="J72">
        <v>248</v>
      </c>
      <c r="K72">
        <v>264</v>
      </c>
      <c r="L72">
        <v>223</v>
      </c>
      <c r="M72">
        <v>269</v>
      </c>
      <c r="N72">
        <v>239</v>
      </c>
      <c r="O72">
        <v>216</v>
      </c>
      <c r="P72">
        <v>231</v>
      </c>
      <c r="Q72">
        <v>234</v>
      </c>
      <c r="R72">
        <v>178</v>
      </c>
      <c r="S72">
        <v>222</v>
      </c>
      <c r="U72"/>
      <c r="V72"/>
      <c r="W72"/>
    </row>
    <row r="73" spans="2:23" s="74" customFormat="1" ht="12.75" customHeight="1">
      <c r="B73" s="10"/>
      <c r="C73" s="6" t="s">
        <v>15</v>
      </c>
      <c r="D73" s="66"/>
      <c r="E73" s="66"/>
      <c r="F73" s="66"/>
      <c r="G73" s="80">
        <v>295.33090213427391</v>
      </c>
      <c r="H73" s="80">
        <v>296.28452395817959</v>
      </c>
      <c r="I73" s="80">
        <v>285.36397469700421</v>
      </c>
      <c r="J73" s="81">
        <v>256.22481661328652</v>
      </c>
      <c r="K73" s="81">
        <v>265.29463783262321</v>
      </c>
      <c r="L73" s="81">
        <v>220.02960039467192</v>
      </c>
      <c r="M73" s="81">
        <v>261.15744201625193</v>
      </c>
      <c r="N73" s="81">
        <v>229.30718527828682</v>
      </c>
      <c r="O73" s="81">
        <v>207.4111060965422</v>
      </c>
      <c r="P73" s="81">
        <v>223.03325223033252</v>
      </c>
      <c r="Q73" s="81">
        <v>225.08224158827264</v>
      </c>
      <c r="R73" s="81">
        <v>171.05680431293786</v>
      </c>
      <c r="S73" s="81">
        <v>211.49907111894441</v>
      </c>
      <c r="U73"/>
      <c r="V73"/>
      <c r="W73"/>
    </row>
    <row r="74" spans="2:23" s="74" customFormat="1" ht="12.75" customHeight="1">
      <c r="B74" s="10"/>
      <c r="C74" s="65" t="s">
        <v>23</v>
      </c>
      <c r="D74" s="66"/>
      <c r="E74" s="66"/>
      <c r="F74" s="66"/>
      <c r="G74" s="66"/>
      <c r="H74" s="66"/>
      <c r="I74" s="66"/>
      <c r="J74" s="67"/>
      <c r="K74" s="67"/>
      <c r="L74" s="67"/>
      <c r="M74" s="67"/>
      <c r="N74" s="67"/>
      <c r="O74" s="67"/>
      <c r="P74" s="67"/>
      <c r="Q74" s="67"/>
      <c r="R74" s="67"/>
      <c r="S74" s="67"/>
      <c r="U74"/>
      <c r="V74"/>
      <c r="W74"/>
    </row>
    <row r="75" spans="2:23" s="74" customFormat="1" ht="12.75" customHeight="1">
      <c r="B75" s="10"/>
      <c r="C75" s="90" t="s">
        <v>71</v>
      </c>
      <c r="D75" s="85">
        <v>30.890052356020941</v>
      </c>
      <c r="E75" s="85">
        <v>27.745664739884393</v>
      </c>
      <c r="F75" s="85">
        <v>19.289340101522843</v>
      </c>
      <c r="G75" s="85">
        <v>23.076923076923077</v>
      </c>
      <c r="H75" s="85">
        <v>20.689655172413794</v>
      </c>
      <c r="I75" s="85">
        <v>23.193916349809886</v>
      </c>
      <c r="J75" s="85">
        <v>27.419354838709676</v>
      </c>
      <c r="K75" s="85">
        <v>21.59090909090909</v>
      </c>
      <c r="L75" s="85">
        <v>28.699551569506728</v>
      </c>
      <c r="M75" s="85">
        <v>20.817843866171003</v>
      </c>
      <c r="N75" s="85">
        <v>20.92050209205021</v>
      </c>
      <c r="O75" s="85">
        <v>24.537037037037038</v>
      </c>
      <c r="P75" s="85">
        <v>24.242424242424242</v>
      </c>
      <c r="Q75" s="85">
        <v>23.076923076923077</v>
      </c>
      <c r="R75" s="85">
        <v>30.337078651685392</v>
      </c>
      <c r="S75" s="85">
        <v>32.432432432432435</v>
      </c>
      <c r="U75"/>
      <c r="V75"/>
      <c r="W75"/>
    </row>
    <row r="76" spans="2:23" s="74" customFormat="1" ht="12.75" customHeight="1">
      <c r="B76" s="10"/>
      <c r="C76" s="90" t="s">
        <v>72</v>
      </c>
      <c r="D76" s="85">
        <v>21.98952879581152</v>
      </c>
      <c r="E76" s="85">
        <v>19.075144508670519</v>
      </c>
      <c r="F76" s="85">
        <v>24.365482233502537</v>
      </c>
      <c r="G76" s="85">
        <v>30.364372469635626</v>
      </c>
      <c r="H76" s="85">
        <v>29.885057471264368</v>
      </c>
      <c r="I76" s="85">
        <v>30.038022813688212</v>
      </c>
      <c r="J76" s="85">
        <v>27.419354838709676</v>
      </c>
      <c r="K76" s="85">
        <v>36.742424242424242</v>
      </c>
      <c r="L76" s="85">
        <v>27.3542600896861</v>
      </c>
      <c r="M76" s="85">
        <v>37.54646840148699</v>
      </c>
      <c r="N76" s="85">
        <v>45.188284518828453</v>
      </c>
      <c r="O76" s="85">
        <v>40.277777777777779</v>
      </c>
      <c r="P76" s="85">
        <v>34.632034632034632</v>
      </c>
      <c r="Q76" s="85">
        <v>32.478632478632477</v>
      </c>
      <c r="R76" s="85">
        <v>48.314606741573037</v>
      </c>
      <c r="S76" s="85">
        <v>34.234234234234236</v>
      </c>
      <c r="T76" s="75"/>
      <c r="U76"/>
      <c r="V76"/>
      <c r="W76"/>
    </row>
    <row r="77" spans="2:23" s="74" customFormat="1" ht="12.75" customHeight="1">
      <c r="B77" s="10"/>
      <c r="C77" s="90" t="s">
        <v>70</v>
      </c>
      <c r="D77" s="85">
        <v>25.654450261780106</v>
      </c>
      <c r="E77" s="85">
        <v>28.901734104046241</v>
      </c>
      <c r="F77" s="85">
        <v>28.426395939086294</v>
      </c>
      <c r="G77" s="85">
        <v>18.623481781376519</v>
      </c>
      <c r="H77" s="85">
        <v>27.203065134099617</v>
      </c>
      <c r="I77" s="85">
        <v>28.897338403041825</v>
      </c>
      <c r="J77" s="85">
        <v>22.983870967741936</v>
      </c>
      <c r="K77" s="85">
        <v>21.59090909090909</v>
      </c>
      <c r="L77" s="85">
        <v>25.560538116591928</v>
      </c>
      <c r="M77" s="85">
        <v>29.739776951672862</v>
      </c>
      <c r="N77" s="85">
        <v>20.0836820083682</v>
      </c>
      <c r="O77" s="85">
        <v>15.277777777777779</v>
      </c>
      <c r="P77" s="85">
        <v>23.80952380952381</v>
      </c>
      <c r="Q77" s="85">
        <v>26.495726495726494</v>
      </c>
      <c r="R77" s="85">
        <v>12.359550561797754</v>
      </c>
      <c r="S77" s="85">
        <v>9.0090090090090094</v>
      </c>
      <c r="T77" s="44"/>
      <c r="U77"/>
      <c r="V77"/>
      <c r="W77"/>
    </row>
    <row r="78" spans="2:23" s="74" customFormat="1" ht="12.75" customHeight="1">
      <c r="B78" s="10"/>
      <c r="C78" s="90" t="s">
        <v>69</v>
      </c>
      <c r="D78" s="85">
        <v>21.465968586387433</v>
      </c>
      <c r="E78" s="85">
        <v>24.277456647398843</v>
      </c>
      <c r="F78" s="85">
        <v>27.918781725888326</v>
      </c>
      <c r="G78" s="85">
        <v>27.935222672064778</v>
      </c>
      <c r="H78" s="85">
        <v>22.222222222222221</v>
      </c>
      <c r="I78" s="85">
        <v>17.870722433460077</v>
      </c>
      <c r="J78" s="85">
        <v>22.177419354838708</v>
      </c>
      <c r="K78" s="85">
        <v>20.075757575757574</v>
      </c>
      <c r="L78" s="85">
        <v>18.385650224215247</v>
      </c>
      <c r="M78" s="85">
        <v>11.895910780669144</v>
      </c>
      <c r="N78" s="85">
        <v>13.807531380753138</v>
      </c>
      <c r="O78" s="85">
        <v>19.907407407407408</v>
      </c>
      <c r="P78" s="85">
        <v>17.316017316017316</v>
      </c>
      <c r="Q78" s="85">
        <v>17.948717948717949</v>
      </c>
      <c r="R78" s="85">
        <v>8.9887640449438209</v>
      </c>
      <c r="S78" s="85">
        <v>24.324324324324323</v>
      </c>
      <c r="U78"/>
      <c r="V78"/>
      <c r="W78"/>
    </row>
    <row r="79" spans="2:23" s="75" customFormat="1" ht="6.95" customHeight="1">
      <c r="B79" s="18"/>
      <c r="C79" s="7"/>
      <c r="D79" s="34"/>
      <c r="E79" s="34"/>
      <c r="F79" s="34"/>
      <c r="G79" s="34"/>
      <c r="H79" s="34"/>
      <c r="I79" s="34"/>
      <c r="J79" s="34"/>
      <c r="K79" s="35"/>
      <c r="L79" s="35"/>
      <c r="M79" s="35"/>
      <c r="N79" s="35"/>
      <c r="O79" s="35"/>
      <c r="P79" s="35"/>
      <c r="Q79" s="35"/>
      <c r="R79" s="35"/>
      <c r="S79" s="35"/>
      <c r="T79" s="74"/>
      <c r="U79"/>
      <c r="V79"/>
      <c r="W79"/>
    </row>
    <row r="80" spans="2:23" s="44" customFormat="1" ht="12.75" customHeight="1">
      <c r="B80" s="96" t="s">
        <v>87</v>
      </c>
      <c r="C80" s="95"/>
      <c r="D80" s="91"/>
      <c r="E80" s="91"/>
      <c r="F80" s="91"/>
      <c r="G80" s="91"/>
      <c r="H80" s="91"/>
      <c r="I80" s="91"/>
      <c r="J80" s="91"/>
      <c r="K80" s="91"/>
      <c r="L80" s="91"/>
      <c r="M80" s="91"/>
      <c r="N80" s="91"/>
      <c r="O80" s="91"/>
      <c r="P80" s="91"/>
      <c r="Q80" s="91"/>
      <c r="R80" s="91"/>
      <c r="S80" s="91"/>
      <c r="T80" s="74"/>
      <c r="U80"/>
      <c r="V80"/>
      <c r="W80"/>
    </row>
    <row r="81" spans="2:23" s="74" customFormat="1" ht="12.75" customHeight="1">
      <c r="B81" s="10"/>
      <c r="C81" s="6" t="s">
        <v>9</v>
      </c>
      <c r="D81">
        <v>160</v>
      </c>
      <c r="E81">
        <v>142</v>
      </c>
      <c r="F81">
        <v>139</v>
      </c>
      <c r="G81">
        <v>153</v>
      </c>
      <c r="H81">
        <v>143</v>
      </c>
      <c r="I81">
        <v>148</v>
      </c>
      <c r="J81">
        <v>146</v>
      </c>
      <c r="K81">
        <v>125</v>
      </c>
      <c r="L81">
        <v>154</v>
      </c>
      <c r="M81">
        <v>144</v>
      </c>
      <c r="N81">
        <v>130</v>
      </c>
      <c r="O81">
        <v>120</v>
      </c>
      <c r="P81">
        <v>85</v>
      </c>
      <c r="Q81">
        <v>94</v>
      </c>
      <c r="R81">
        <v>88</v>
      </c>
      <c r="S81">
        <v>102</v>
      </c>
      <c r="U81"/>
      <c r="V81"/>
      <c r="W81"/>
    </row>
    <row r="82" spans="2:23" s="74" customFormat="1" ht="12.75" customHeight="1">
      <c r="B82" s="10"/>
      <c r="C82" s="6" t="s">
        <v>15</v>
      </c>
      <c r="D82" s="66"/>
      <c r="E82" s="66"/>
      <c r="F82" s="66"/>
      <c r="G82" s="80">
        <v>287.01133038193143</v>
      </c>
      <c r="H82" s="80">
        <v>266.01186822181296</v>
      </c>
      <c r="I82" s="80">
        <v>274.15022691488377</v>
      </c>
      <c r="J82" s="81">
        <v>268.59466122118585</v>
      </c>
      <c r="K82" s="81">
        <v>229.10137277542566</v>
      </c>
      <c r="L82" s="81">
        <v>280.9449968074432</v>
      </c>
      <c r="M82" s="81">
        <v>262.29508196721309</v>
      </c>
      <c r="N82" s="81">
        <v>236.56148778978783</v>
      </c>
      <c r="O82" s="81">
        <v>218.75056966294184</v>
      </c>
      <c r="P82" s="81">
        <v>155.60071027147748</v>
      </c>
      <c r="Q82" s="81">
        <v>171.4859071422056</v>
      </c>
      <c r="R82" s="81">
        <v>160.47266494036981</v>
      </c>
      <c r="S82" s="81">
        <v>186.82345183801309</v>
      </c>
      <c r="U82"/>
      <c r="V82"/>
      <c r="W82"/>
    </row>
    <row r="83" spans="2:23" s="74" customFormat="1" ht="12.75" customHeight="1">
      <c r="B83" s="10"/>
      <c r="C83" s="65" t="s">
        <v>23</v>
      </c>
      <c r="D83" s="66"/>
      <c r="E83" s="66"/>
      <c r="F83" s="66"/>
      <c r="G83" s="66"/>
      <c r="H83" s="66"/>
      <c r="I83" s="66"/>
      <c r="J83" s="67"/>
      <c r="K83" s="67"/>
      <c r="L83" s="67"/>
      <c r="M83" s="67"/>
      <c r="N83" s="67"/>
      <c r="O83" s="67"/>
      <c r="P83" s="67"/>
      <c r="Q83" s="67"/>
      <c r="R83" s="67"/>
      <c r="S83" s="67"/>
      <c r="U83"/>
      <c r="V83"/>
      <c r="W83"/>
    </row>
    <row r="84" spans="2:23" s="74" customFormat="1" ht="12.75" customHeight="1">
      <c r="B84" s="10"/>
      <c r="C84" s="90" t="s">
        <v>71</v>
      </c>
      <c r="D84" s="85">
        <v>25</v>
      </c>
      <c r="E84" s="85">
        <v>28.169014084507044</v>
      </c>
      <c r="F84" s="85">
        <v>21.582733812949641</v>
      </c>
      <c r="G84" s="85">
        <v>24.836601307189543</v>
      </c>
      <c r="H84" s="85">
        <v>23.076923076923077</v>
      </c>
      <c r="I84" s="85">
        <v>18.243243243243242</v>
      </c>
      <c r="J84" s="85">
        <v>22.602739726027398</v>
      </c>
      <c r="K84" s="85">
        <v>19.2</v>
      </c>
      <c r="L84" s="85">
        <v>20.779220779220779</v>
      </c>
      <c r="M84" s="85">
        <v>16.666666666666668</v>
      </c>
      <c r="N84" s="85">
        <v>25.384615384615383</v>
      </c>
      <c r="O84" s="85">
        <v>25.833333333333332</v>
      </c>
      <c r="P84" s="85">
        <v>24.705882352941178</v>
      </c>
      <c r="Q84" s="85">
        <v>42.553191489361701</v>
      </c>
      <c r="R84" s="85">
        <v>34.090909090909093</v>
      </c>
      <c r="S84" s="85">
        <v>35.294117647058826</v>
      </c>
      <c r="U84"/>
      <c r="V84"/>
      <c r="W84"/>
    </row>
    <row r="85" spans="2:23" s="74" customFormat="1" ht="12.75" customHeight="1">
      <c r="B85" s="10"/>
      <c r="C85" s="90" t="s">
        <v>72</v>
      </c>
      <c r="D85" s="85">
        <v>31.875</v>
      </c>
      <c r="E85" s="85">
        <v>27.464788732394368</v>
      </c>
      <c r="F85" s="85">
        <v>33.093525179856115</v>
      </c>
      <c r="G85" s="85">
        <v>21.568627450980394</v>
      </c>
      <c r="H85" s="85">
        <v>22.377622377622377</v>
      </c>
      <c r="I85" s="85">
        <v>29.054054054054053</v>
      </c>
      <c r="J85" s="85">
        <v>24.657534246575342</v>
      </c>
      <c r="K85" s="85">
        <v>26.4</v>
      </c>
      <c r="L85" s="85">
        <v>27.922077922077921</v>
      </c>
      <c r="M85" s="85">
        <v>25</v>
      </c>
      <c r="N85" s="85">
        <v>26.153846153846153</v>
      </c>
      <c r="O85" s="85">
        <v>30.833333333333332</v>
      </c>
      <c r="P85" s="85">
        <v>29.411764705882351</v>
      </c>
      <c r="Q85" s="85">
        <v>23.404255319148938</v>
      </c>
      <c r="R85" s="85">
        <v>40.909090909090907</v>
      </c>
      <c r="S85" s="85">
        <v>37.254901960784316</v>
      </c>
      <c r="T85" s="75"/>
      <c r="U85"/>
      <c r="V85"/>
      <c r="W85"/>
    </row>
    <row r="86" spans="2:23" s="74" customFormat="1" ht="12.75" customHeight="1">
      <c r="B86" s="10"/>
      <c r="C86" s="90" t="s">
        <v>70</v>
      </c>
      <c r="D86" s="85">
        <v>35</v>
      </c>
      <c r="E86" s="85">
        <v>30.985915492957748</v>
      </c>
      <c r="F86" s="85">
        <v>34.532374100719423</v>
      </c>
      <c r="G86" s="85">
        <v>41.830065359477125</v>
      </c>
      <c r="H86" s="85">
        <v>42.65734265734266</v>
      </c>
      <c r="I86" s="85">
        <v>37.837837837837839</v>
      </c>
      <c r="J86" s="85">
        <v>39.726027397260275</v>
      </c>
      <c r="K86" s="85">
        <v>42.4</v>
      </c>
      <c r="L86" s="85">
        <v>35.064935064935064</v>
      </c>
      <c r="M86" s="85">
        <v>38.194444444444443</v>
      </c>
      <c r="N86" s="85">
        <v>34.615384615384613</v>
      </c>
      <c r="O86" s="85">
        <v>27.5</v>
      </c>
      <c r="P86" s="85">
        <v>23.529411764705884</v>
      </c>
      <c r="Q86" s="85">
        <v>10.638297872340425</v>
      </c>
      <c r="R86" s="85">
        <v>15.909090909090908</v>
      </c>
      <c r="S86" s="85">
        <v>15.686274509803921</v>
      </c>
      <c r="T86" s="44"/>
      <c r="W86"/>
    </row>
    <row r="87" spans="2:23" s="74" customFormat="1" ht="12.75" customHeight="1">
      <c r="B87" s="10"/>
      <c r="C87" s="90" t="s">
        <v>69</v>
      </c>
      <c r="D87" s="85">
        <v>8.125</v>
      </c>
      <c r="E87" s="85">
        <v>13.380281690140846</v>
      </c>
      <c r="F87" s="85">
        <v>10.791366906474821</v>
      </c>
      <c r="G87" s="85">
        <v>11.764705882352942</v>
      </c>
      <c r="H87" s="85">
        <v>11.888111888111888</v>
      </c>
      <c r="I87" s="85">
        <v>14.864864864864865</v>
      </c>
      <c r="J87" s="85">
        <v>13.013698630136986</v>
      </c>
      <c r="K87" s="85">
        <v>12</v>
      </c>
      <c r="L87" s="85">
        <v>16.233766233766232</v>
      </c>
      <c r="M87" s="85">
        <v>20.138888888888889</v>
      </c>
      <c r="N87" s="85">
        <v>13.846153846153847</v>
      </c>
      <c r="O87" s="85">
        <v>15.833333333333334</v>
      </c>
      <c r="P87" s="85">
        <v>22.352941176470587</v>
      </c>
      <c r="Q87" s="85">
        <v>23.404255319148938</v>
      </c>
      <c r="R87" s="85">
        <v>9.0909090909090917</v>
      </c>
      <c r="S87" s="85">
        <v>11.764705882352942</v>
      </c>
      <c r="W87" s="44"/>
    </row>
    <row r="88" spans="2:23" s="75" customFormat="1" ht="6.95" customHeight="1">
      <c r="B88" s="18"/>
      <c r="C88" s="7"/>
      <c r="D88" s="34"/>
      <c r="E88" s="34"/>
      <c r="F88" s="34"/>
      <c r="G88" s="34"/>
      <c r="H88" s="34"/>
      <c r="I88" s="34"/>
      <c r="J88" s="34"/>
      <c r="K88" s="35"/>
      <c r="L88" s="35"/>
      <c r="M88" s="35"/>
      <c r="N88" s="35"/>
      <c r="O88" s="35"/>
      <c r="P88" s="35"/>
      <c r="Q88" s="35"/>
      <c r="R88" s="35"/>
      <c r="S88" s="35"/>
      <c r="T88" s="74"/>
      <c r="U88" s="74"/>
      <c r="V88" s="74"/>
      <c r="W88" s="74"/>
    </row>
    <row r="89" spans="2:23" s="44" customFormat="1" ht="12.75" customHeight="1">
      <c r="B89" s="96" t="s">
        <v>95</v>
      </c>
      <c r="C89" s="95"/>
      <c r="D89" s="91"/>
      <c r="E89" s="91"/>
      <c r="F89" s="91"/>
      <c r="G89" s="91"/>
      <c r="H89" s="91"/>
      <c r="I89" s="91"/>
      <c r="J89" s="91"/>
      <c r="K89" s="91"/>
      <c r="L89" s="91"/>
      <c r="M89" s="91"/>
      <c r="N89" s="91"/>
      <c r="O89" s="91"/>
      <c r="P89" s="91"/>
      <c r="Q89" s="91"/>
      <c r="R89" s="91"/>
      <c r="S89" s="91"/>
      <c r="T89" s="74"/>
      <c r="U89" s="74"/>
      <c r="V89" s="74"/>
      <c r="W89" s="74"/>
    </row>
    <row r="90" spans="2:23" s="74" customFormat="1" ht="12.75" customHeight="1">
      <c r="B90" s="10"/>
      <c r="C90" s="6" t="s">
        <v>9</v>
      </c>
      <c r="D90">
        <v>90</v>
      </c>
      <c r="E90">
        <v>29</v>
      </c>
      <c r="F90">
        <v>57</v>
      </c>
      <c r="G90">
        <v>53</v>
      </c>
      <c r="H90">
        <v>45</v>
      </c>
      <c r="I90">
        <v>31</v>
      </c>
      <c r="J90">
        <v>22</v>
      </c>
      <c r="K90">
        <v>17</v>
      </c>
      <c r="L90">
        <v>8</v>
      </c>
      <c r="M90">
        <v>9</v>
      </c>
      <c r="N90">
        <v>22</v>
      </c>
      <c r="O90">
        <v>5</v>
      </c>
      <c r="P90" s="293">
        <v>3</v>
      </c>
      <c r="Q90" s="293">
        <v>8</v>
      </c>
      <c r="R90" s="293">
        <v>0</v>
      </c>
      <c r="S90" s="293">
        <v>6</v>
      </c>
    </row>
    <row r="91" spans="2:23" s="74" customFormat="1" ht="12.75" customHeight="1">
      <c r="B91" s="10"/>
      <c r="C91" s="6" t="s">
        <v>15</v>
      </c>
      <c r="D91" s="66"/>
      <c r="E91" s="66"/>
      <c r="F91" s="66"/>
      <c r="G91" s="66"/>
      <c r="H91" s="66"/>
      <c r="I91" s="66"/>
      <c r="J91" s="67"/>
      <c r="K91" s="67"/>
      <c r="L91" s="67"/>
      <c r="M91" s="67"/>
      <c r="N91" s="67"/>
      <c r="O91" s="67"/>
      <c r="P91" s="210"/>
      <c r="Q91" s="210"/>
      <c r="R91" s="210"/>
      <c r="S91" s="210"/>
      <c r="U91" s="44"/>
      <c r="V91" s="44"/>
    </row>
    <row r="92" spans="2:23" s="74" customFormat="1" ht="12.75" customHeight="1">
      <c r="B92" s="10"/>
      <c r="C92" s="65" t="s">
        <v>23</v>
      </c>
      <c r="D92" s="66"/>
      <c r="E92" s="66"/>
      <c r="F92" s="66"/>
      <c r="G92" s="66"/>
      <c r="H92" s="66"/>
      <c r="I92" s="66"/>
      <c r="J92" s="67"/>
      <c r="K92" s="67"/>
      <c r="L92" s="67"/>
      <c r="M92" s="67"/>
      <c r="N92" s="67"/>
      <c r="O92" s="67"/>
      <c r="P92" s="294"/>
      <c r="Q92" s="294"/>
      <c r="R92" s="294"/>
      <c r="S92" s="294"/>
      <c r="U92"/>
      <c r="V92"/>
    </row>
    <row r="93" spans="2:23" s="74" customFormat="1" ht="12.75" customHeight="1">
      <c r="B93" s="10"/>
      <c r="C93" s="90" t="s">
        <v>71</v>
      </c>
      <c r="D93" s="85">
        <v>21.111111111111111</v>
      </c>
      <c r="E93" s="85">
        <v>17.241379310344829</v>
      </c>
      <c r="F93" s="85">
        <v>28.07017543859649</v>
      </c>
      <c r="G93" s="85">
        <v>37.735849056603776</v>
      </c>
      <c r="H93" s="85">
        <v>26.666666666666668</v>
      </c>
      <c r="I93" s="85">
        <v>12.903225806451612</v>
      </c>
      <c r="J93" s="85">
        <v>18.181818181818183</v>
      </c>
      <c r="K93" s="85">
        <v>5.882352941176471</v>
      </c>
      <c r="L93" s="85">
        <v>12.5</v>
      </c>
      <c r="M93" s="85">
        <v>11.111111111111111</v>
      </c>
      <c r="N93" s="85">
        <v>27.272727272727273</v>
      </c>
      <c r="O93" s="85">
        <v>20</v>
      </c>
      <c r="P93" s="210">
        <v>33.333333333333336</v>
      </c>
      <c r="Q93" s="210">
        <v>50</v>
      </c>
      <c r="R93" s="296" t="s">
        <v>251</v>
      </c>
      <c r="S93" s="210">
        <v>0</v>
      </c>
      <c r="U93" s="44"/>
      <c r="V93" s="44"/>
    </row>
    <row r="94" spans="2:23" s="74" customFormat="1" ht="12.75" customHeight="1">
      <c r="B94" s="10"/>
      <c r="C94" s="90" t="s">
        <v>72</v>
      </c>
      <c r="D94" s="85">
        <v>21.111111111111111</v>
      </c>
      <c r="E94" s="85">
        <v>13.793103448275861</v>
      </c>
      <c r="F94" s="85">
        <v>50.877192982456137</v>
      </c>
      <c r="G94" s="85">
        <v>33.962264150943398</v>
      </c>
      <c r="H94" s="85">
        <v>17.777777777777779</v>
      </c>
      <c r="I94" s="85">
        <v>45.161290322580648</v>
      </c>
      <c r="J94" s="85">
        <v>18.181818181818183</v>
      </c>
      <c r="K94" s="85">
        <v>52.941176470588232</v>
      </c>
      <c r="L94" s="85">
        <v>62.5</v>
      </c>
      <c r="M94" s="85">
        <v>33.333333333333336</v>
      </c>
      <c r="N94" s="85">
        <v>13.636363636363637</v>
      </c>
      <c r="O94" s="85">
        <v>40</v>
      </c>
      <c r="P94" s="210">
        <v>66.666666666666671</v>
      </c>
      <c r="Q94" s="210">
        <v>50</v>
      </c>
      <c r="R94" s="296" t="s">
        <v>251</v>
      </c>
      <c r="S94" s="210">
        <v>33.333333333333336</v>
      </c>
      <c r="T94" s="75"/>
    </row>
    <row r="95" spans="2:23" s="74" customFormat="1" ht="12.75" customHeight="1">
      <c r="B95" s="10"/>
      <c r="C95" s="90" t="s">
        <v>70</v>
      </c>
      <c r="D95" s="85">
        <v>21.111111111111111</v>
      </c>
      <c r="E95" s="85">
        <v>10.344827586206897</v>
      </c>
      <c r="F95" s="85">
        <v>14.035087719298245</v>
      </c>
      <c r="G95" s="85">
        <v>20.754716981132077</v>
      </c>
      <c r="H95" s="85">
        <v>37.777777777777779</v>
      </c>
      <c r="I95" s="85">
        <v>19.35483870967742</v>
      </c>
      <c r="J95" s="85">
        <v>18.181818181818183</v>
      </c>
      <c r="K95" s="85">
        <v>23.529411764705884</v>
      </c>
      <c r="L95" s="296" t="s">
        <v>251</v>
      </c>
      <c r="M95" s="85">
        <v>11.111111111111111</v>
      </c>
      <c r="N95" s="85">
        <v>18.181818181818183</v>
      </c>
      <c r="O95" s="85">
        <v>0</v>
      </c>
      <c r="P95" s="295">
        <v>0</v>
      </c>
      <c r="Q95" s="295">
        <v>0</v>
      </c>
      <c r="R95" s="296" t="s">
        <v>251</v>
      </c>
      <c r="S95" s="295">
        <v>0</v>
      </c>
      <c r="T95"/>
    </row>
    <row r="96" spans="2:23" s="74" customFormat="1" ht="12.75" customHeight="1">
      <c r="B96" s="10"/>
      <c r="C96" s="90" t="s">
        <v>69</v>
      </c>
      <c r="D96" s="85">
        <v>36.666666666666664</v>
      </c>
      <c r="E96" s="85">
        <v>58.620689655172413</v>
      </c>
      <c r="F96" s="85">
        <v>7.0175438596491224</v>
      </c>
      <c r="G96" s="85">
        <v>7.5471698113207548</v>
      </c>
      <c r="H96" s="85">
        <v>17.777777777777779</v>
      </c>
      <c r="I96" s="85">
        <v>22.580645161290324</v>
      </c>
      <c r="J96" s="85">
        <v>45.454545454545453</v>
      </c>
      <c r="K96" s="85">
        <v>17.647058823529413</v>
      </c>
      <c r="L96" s="85">
        <v>25</v>
      </c>
      <c r="M96" s="85">
        <v>44.444444444444443</v>
      </c>
      <c r="N96" s="85">
        <v>40.909090909090907</v>
      </c>
      <c r="O96" s="85">
        <v>40</v>
      </c>
      <c r="P96" s="257">
        <v>0</v>
      </c>
      <c r="Q96" s="257">
        <v>0</v>
      </c>
      <c r="R96" s="296" t="s">
        <v>251</v>
      </c>
      <c r="S96" s="257">
        <v>66.666666666666671</v>
      </c>
      <c r="T96"/>
    </row>
    <row r="97" spans="2:23" s="75" customFormat="1" ht="6.95" customHeight="1">
      <c r="B97" s="18"/>
      <c r="C97" s="7"/>
      <c r="D97" s="34"/>
      <c r="E97" s="34"/>
      <c r="F97" s="34"/>
      <c r="G97" s="34"/>
      <c r="H97" s="34"/>
      <c r="I97" s="34"/>
      <c r="J97" s="34"/>
      <c r="K97" s="35"/>
      <c r="L97" s="35"/>
      <c r="M97" s="35"/>
      <c r="N97" s="35"/>
      <c r="O97" s="35"/>
      <c r="P97" s="35"/>
      <c r="Q97" s="35"/>
      <c r="R97" s="35"/>
      <c r="S97" s="35"/>
      <c r="T97" s="44"/>
      <c r="U97" s="74"/>
      <c r="V97" s="74"/>
      <c r="W97" s="74"/>
    </row>
    <row r="98" spans="2:23" s="44" customFormat="1" ht="12.75" customHeight="1">
      <c r="B98" s="97" t="s">
        <v>89</v>
      </c>
      <c r="C98" s="95"/>
      <c r="D98" s="91"/>
      <c r="E98" s="91"/>
      <c r="F98" s="91"/>
      <c r="G98" s="91"/>
      <c r="H98" s="91"/>
      <c r="I98" s="91"/>
      <c r="J98" s="91"/>
      <c r="K98" s="91"/>
      <c r="L98" s="91"/>
      <c r="M98" s="91"/>
      <c r="N98" s="91"/>
      <c r="O98" s="91"/>
      <c r="P98" s="91"/>
      <c r="Q98" s="91"/>
      <c r="R98" s="91"/>
      <c r="S98" s="91"/>
      <c r="T98" s="43"/>
      <c r="U98" s="74"/>
      <c r="V98" s="74"/>
      <c r="W98" s="74"/>
    </row>
    <row r="99" spans="2:23" s="74" customFormat="1" ht="12.75" customHeight="1">
      <c r="B99" s="10"/>
      <c r="C99" s="6" t="s">
        <v>9</v>
      </c>
      <c r="D99" s="208">
        <v>3501</v>
      </c>
      <c r="E99" s="208">
        <v>3661</v>
      </c>
      <c r="F99" s="208">
        <v>3627</v>
      </c>
      <c r="G99" s="208">
        <v>3515</v>
      </c>
      <c r="H99" s="208">
        <v>3772</v>
      </c>
      <c r="I99" s="208">
        <v>3763</v>
      </c>
      <c r="J99" s="208">
        <v>3836</v>
      </c>
      <c r="K99" s="208">
        <v>3647</v>
      </c>
      <c r="L99" s="208">
        <v>3591</v>
      </c>
      <c r="M99" s="208">
        <v>3516</v>
      </c>
      <c r="N99" s="208">
        <v>3525</v>
      </c>
      <c r="O99" s="101">
        <v>3506</v>
      </c>
      <c r="P99" s="101">
        <v>3250</v>
      </c>
      <c r="Q99" s="101">
        <v>3372</v>
      </c>
      <c r="R99" s="101">
        <v>3222</v>
      </c>
      <c r="S99" s="101">
        <v>3108</v>
      </c>
      <c r="T99" s="101"/>
    </row>
    <row r="100" spans="2:23" s="74" customFormat="1" ht="12.75" customHeight="1">
      <c r="B100" s="10"/>
      <c r="C100" s="6" t="s">
        <v>15</v>
      </c>
      <c r="D100" s="80">
        <v>285.33100000000002</v>
      </c>
      <c r="E100" s="80">
        <v>288.44259905612063</v>
      </c>
      <c r="F100" s="80">
        <v>280.14341612767186</v>
      </c>
      <c r="G100" s="80">
        <v>263.13977026363386</v>
      </c>
      <c r="H100" s="80">
        <v>275.26698416266146</v>
      </c>
      <c r="I100" s="80">
        <v>270.30773993852529</v>
      </c>
      <c r="J100" s="81">
        <v>268.98364711252788</v>
      </c>
      <c r="K100" s="81">
        <v>252.12233498327021</v>
      </c>
      <c r="L100" s="81">
        <v>245.62596316362956</v>
      </c>
      <c r="M100" s="81">
        <v>239.17244700758943</v>
      </c>
      <c r="N100" s="81">
        <v>239.07235855563673</v>
      </c>
      <c r="O100" s="81">
        <v>238.17141956551717</v>
      </c>
      <c r="P100" s="81">
        <v>221.568047296938</v>
      </c>
      <c r="Q100" s="81">
        <v>229.8117343016504</v>
      </c>
      <c r="R100" s="81">
        <v>219.95471199381231</v>
      </c>
      <c r="S100" s="81">
        <v>211.38931341322325</v>
      </c>
      <c r="T100" s="269"/>
    </row>
    <row r="101" spans="2:23" s="74" customFormat="1" ht="12.75" customHeight="1">
      <c r="B101" s="10"/>
      <c r="C101" s="65" t="s">
        <v>23</v>
      </c>
      <c r="D101" s="66"/>
      <c r="E101" s="66"/>
      <c r="F101" s="66"/>
      <c r="G101" s="66"/>
      <c r="H101" s="66"/>
      <c r="I101" s="66"/>
      <c r="J101" s="67"/>
      <c r="K101" s="67"/>
      <c r="L101" s="67"/>
      <c r="M101" s="67"/>
      <c r="N101" s="67"/>
      <c r="O101" s="67"/>
      <c r="P101" s="67"/>
      <c r="Q101" s="67"/>
      <c r="R101" s="67"/>
      <c r="S101" s="67"/>
      <c r="T101" s="212"/>
    </row>
    <row r="102" spans="2:23" s="74" customFormat="1" ht="12.75" customHeight="1">
      <c r="B102" s="10"/>
      <c r="C102" s="90" t="s">
        <v>71</v>
      </c>
      <c r="D102" s="85">
        <v>26.392459297343617</v>
      </c>
      <c r="E102" s="85">
        <v>23.682054083583719</v>
      </c>
      <c r="F102" s="85">
        <v>24.786324786324787</v>
      </c>
      <c r="G102" s="85">
        <v>24.836415362731152</v>
      </c>
      <c r="H102" s="85">
        <v>24.496288441145282</v>
      </c>
      <c r="I102" s="85">
        <v>22.2428913101249</v>
      </c>
      <c r="J102" s="85">
        <v>23.540145985401459</v>
      </c>
      <c r="K102" s="85">
        <v>22.621332602138743</v>
      </c>
      <c r="L102" s="85">
        <v>25.09050403787246</v>
      </c>
      <c r="M102" s="85">
        <v>23.265073947667805</v>
      </c>
      <c r="N102" s="85">
        <v>22.780141843971631</v>
      </c>
      <c r="O102" s="85">
        <v>23.787792355961209</v>
      </c>
      <c r="P102" s="85">
        <v>25.107692307692307</v>
      </c>
      <c r="Q102" s="85">
        <v>24.199288256227756</v>
      </c>
      <c r="R102" s="85">
        <v>23.960273122284296</v>
      </c>
      <c r="S102" s="85">
        <v>26.061776061776062</v>
      </c>
      <c r="T102" s="212"/>
    </row>
    <row r="103" spans="2:23" s="74" customFormat="1" ht="12.75" customHeight="1">
      <c r="B103" s="10"/>
      <c r="C103" s="90" t="s">
        <v>72</v>
      </c>
      <c r="D103" s="85">
        <v>31.819480148528992</v>
      </c>
      <c r="E103" s="85">
        <v>37.394154602567603</v>
      </c>
      <c r="F103" s="85">
        <v>38.240970499035015</v>
      </c>
      <c r="G103" s="85">
        <v>35.334281650071127</v>
      </c>
      <c r="H103" s="85">
        <v>29.825026511134677</v>
      </c>
      <c r="I103" s="85">
        <v>32.952431570555405</v>
      </c>
      <c r="J103" s="85">
        <v>30.891553701772679</v>
      </c>
      <c r="K103" s="85">
        <v>33.534411845352345</v>
      </c>
      <c r="L103" s="85">
        <v>32.052353104984682</v>
      </c>
      <c r="M103" s="85">
        <v>33.560864618885098</v>
      </c>
      <c r="N103" s="85">
        <v>36.226950354609926</v>
      </c>
      <c r="O103" s="85">
        <v>37.193382772390187</v>
      </c>
      <c r="P103" s="85">
        <v>35.6</v>
      </c>
      <c r="Q103" s="85">
        <v>33.807829181494661</v>
      </c>
      <c r="R103" s="85">
        <v>44.692737430167597</v>
      </c>
      <c r="S103" s="85">
        <v>40.025740025740028</v>
      </c>
      <c r="T103" s="212"/>
      <c r="W103" s="44"/>
    </row>
    <row r="104" spans="2:23" s="74" customFormat="1" ht="12.75" customHeight="1">
      <c r="B104" s="10"/>
      <c r="C104" s="90" t="s">
        <v>70</v>
      </c>
      <c r="D104" s="85">
        <v>29.591545272779207</v>
      </c>
      <c r="E104" s="85">
        <v>25.81261950286807</v>
      </c>
      <c r="F104" s="85">
        <v>24.758753791011856</v>
      </c>
      <c r="G104" s="85">
        <v>26.116642958748223</v>
      </c>
      <c r="H104" s="85">
        <v>30.75291622481442</v>
      </c>
      <c r="I104" s="85">
        <v>30.826468243422802</v>
      </c>
      <c r="J104" s="85">
        <v>29.796663190823775</v>
      </c>
      <c r="K104" s="85">
        <v>26.816561557444476</v>
      </c>
      <c r="L104" s="85">
        <v>28.07017543859649</v>
      </c>
      <c r="M104" s="85">
        <v>27.616609783845277</v>
      </c>
      <c r="N104" s="85">
        <v>25.617021276595743</v>
      </c>
      <c r="O104" s="85">
        <v>24.044495151169425</v>
      </c>
      <c r="P104" s="85">
        <v>22.953846153846154</v>
      </c>
      <c r="Q104" s="85">
        <v>24.199288256227756</v>
      </c>
      <c r="R104" s="85">
        <v>17.070142768466791</v>
      </c>
      <c r="S104" s="85">
        <v>18.468468468468469</v>
      </c>
      <c r="T104" s="212"/>
      <c r="U104"/>
      <c r="V104"/>
      <c r="W104"/>
    </row>
    <row r="105" spans="2:23" s="74" customFormat="1" ht="12.75" customHeight="1">
      <c r="B105" s="10"/>
      <c r="C105" s="90" t="s">
        <v>69</v>
      </c>
      <c r="D105" s="85">
        <v>12.196515281348185</v>
      </c>
      <c r="E105" s="85">
        <v>13.111171810980606</v>
      </c>
      <c r="F105" s="85">
        <v>12.213950923628342</v>
      </c>
      <c r="G105" s="85">
        <v>13.712660028449502</v>
      </c>
      <c r="H105" s="85">
        <v>14.925768822905621</v>
      </c>
      <c r="I105" s="85">
        <v>13.978208875896891</v>
      </c>
      <c r="J105" s="85">
        <v>15.771637122002085</v>
      </c>
      <c r="K105" s="85">
        <v>17.027693995064435</v>
      </c>
      <c r="L105" s="85">
        <v>14.786967418546366</v>
      </c>
      <c r="M105" s="85">
        <v>15.55745164960182</v>
      </c>
      <c r="N105" s="85">
        <v>15.375886524822695</v>
      </c>
      <c r="O105" s="85">
        <v>14.974329720479179</v>
      </c>
      <c r="P105" s="85">
        <v>16.338461538461537</v>
      </c>
      <c r="Q105" s="85">
        <v>17.793594306049823</v>
      </c>
      <c r="R105" s="85">
        <v>14.276846679081316</v>
      </c>
      <c r="S105" s="85">
        <v>15.444015444015443</v>
      </c>
      <c r="T105" s="126"/>
      <c r="U105"/>
      <c r="V105"/>
      <c r="W105" s="44"/>
    </row>
    <row r="106" spans="2:23" s="75" customFormat="1" ht="6.95" customHeight="1">
      <c r="B106" s="98"/>
      <c r="C106" s="7"/>
      <c r="D106" s="33"/>
      <c r="E106" s="34"/>
      <c r="F106" s="34"/>
      <c r="G106" s="34"/>
      <c r="H106" s="34"/>
      <c r="I106" s="34"/>
      <c r="J106" s="34"/>
      <c r="K106" s="34"/>
      <c r="L106" s="35"/>
      <c r="M106" s="35"/>
      <c r="N106" s="35"/>
      <c r="O106" s="35"/>
      <c r="P106" s="35"/>
      <c r="Q106" s="35"/>
      <c r="R106" s="35"/>
      <c r="S106" s="35"/>
      <c r="T106" s="18"/>
      <c r="U106"/>
      <c r="V106"/>
      <c r="W106" s="74"/>
    </row>
    <row r="107" spans="2:23">
      <c r="P107" s="101"/>
      <c r="Q107" s="101"/>
      <c r="R107" s="101"/>
      <c r="S107" s="101"/>
      <c r="T107" s="74"/>
      <c r="W107" s="74"/>
    </row>
    <row r="108" spans="2:23">
      <c r="P108" s="107"/>
      <c r="Q108" s="107"/>
      <c r="R108" s="107"/>
      <c r="S108" s="107"/>
      <c r="T108" s="74"/>
      <c r="W108" s="74"/>
    </row>
    <row r="109" spans="2:23" s="44" customFormat="1" ht="19.5" customHeight="1">
      <c r="C109" s="454" t="s">
        <v>184</v>
      </c>
      <c r="D109" s="454"/>
      <c r="E109" s="454"/>
      <c r="F109" s="454"/>
      <c r="G109" s="454"/>
      <c r="H109" s="454"/>
      <c r="I109" s="454"/>
      <c r="J109" s="454"/>
      <c r="K109" s="454"/>
      <c r="L109" s="454"/>
      <c r="M109" s="454"/>
      <c r="N109" s="454"/>
      <c r="O109" s="454"/>
      <c r="P109" s="454"/>
      <c r="Q109" s="454"/>
      <c r="R109" s="454"/>
      <c r="T109" s="74"/>
      <c r="U109"/>
      <c r="V109"/>
      <c r="W109" s="74"/>
    </row>
    <row r="110" spans="2:23" s="44" customFormat="1" ht="12.75" customHeight="1">
      <c r="B110" s="113"/>
      <c r="C110" s="113"/>
      <c r="D110" s="42"/>
      <c r="E110" s="91"/>
      <c r="F110" s="91"/>
      <c r="G110" s="91"/>
      <c r="H110" s="91"/>
      <c r="I110" s="91"/>
      <c r="J110" s="91"/>
      <c r="K110" s="91"/>
      <c r="L110" s="91"/>
      <c r="M110" s="91"/>
      <c r="N110" s="91"/>
      <c r="O110" s="91"/>
      <c r="P110" s="43"/>
      <c r="Q110" s="43"/>
      <c r="R110" s="43"/>
      <c r="S110" s="43"/>
      <c r="T110" s="74"/>
      <c r="U110"/>
      <c r="V110"/>
      <c r="W110" s="74"/>
    </row>
    <row r="111" spans="2:23" s="74" customFormat="1" ht="12.75" customHeight="1">
      <c r="C111" s="73"/>
      <c r="D111" s="73" t="s">
        <v>54</v>
      </c>
      <c r="E111" s="73" t="s">
        <v>55</v>
      </c>
      <c r="F111" s="73" t="s">
        <v>56</v>
      </c>
      <c r="G111" s="73" t="s">
        <v>57</v>
      </c>
      <c r="H111" s="73" t="s">
        <v>58</v>
      </c>
      <c r="I111" s="73" t="s">
        <v>59</v>
      </c>
      <c r="J111" s="73" t="s">
        <v>60</v>
      </c>
      <c r="K111" s="73" t="s">
        <v>61</v>
      </c>
      <c r="L111" s="73" t="s">
        <v>62</v>
      </c>
      <c r="M111" s="73" t="s">
        <v>63</v>
      </c>
      <c r="N111" s="73" t="s">
        <v>64</v>
      </c>
      <c r="O111" s="73">
        <v>2013</v>
      </c>
      <c r="P111" s="73">
        <v>2014</v>
      </c>
      <c r="Q111" s="73">
        <v>2015</v>
      </c>
      <c r="R111" s="73">
        <v>2016</v>
      </c>
      <c r="S111" s="73">
        <v>2017</v>
      </c>
      <c r="U111"/>
      <c r="V111"/>
    </row>
    <row r="112" spans="2:23" s="74" customFormat="1" ht="12.75" customHeight="1">
      <c r="C112" s="115" t="s">
        <v>79</v>
      </c>
      <c r="D112" s="66"/>
      <c r="E112" s="66"/>
      <c r="F112" s="66"/>
      <c r="G112" s="85">
        <v>212.13754446480544</v>
      </c>
      <c r="H112" s="85">
        <v>237.73157790653153</v>
      </c>
      <c r="I112" s="85">
        <v>210.37897033697689</v>
      </c>
      <c r="J112" s="85">
        <v>248.20204857495702</v>
      </c>
      <c r="K112" s="85">
        <v>203.07513780098637</v>
      </c>
      <c r="L112" s="85">
        <v>184.25736441402239</v>
      </c>
      <c r="M112" s="85">
        <v>178.13344096370579</v>
      </c>
      <c r="N112" s="85">
        <v>186.91951214782929</v>
      </c>
      <c r="O112" s="85">
        <v>193.98188723342096</v>
      </c>
      <c r="P112" s="85">
        <v>181.88446264581782</v>
      </c>
      <c r="Q112" s="85">
        <v>192.84834684820743</v>
      </c>
      <c r="R112" s="85">
        <v>228.98076484216961</v>
      </c>
      <c r="S112" s="85">
        <v>185.96144757923534</v>
      </c>
      <c r="U112" s="85"/>
      <c r="V112" s="85"/>
      <c r="W112" s="85"/>
    </row>
    <row r="113" spans="3:23" s="74" customFormat="1" ht="12.75" customHeight="1">
      <c r="C113" s="115" t="s">
        <v>80</v>
      </c>
      <c r="D113" s="66"/>
      <c r="E113" s="66"/>
      <c r="F113" s="66"/>
      <c r="G113" s="85">
        <v>243.94210440722068</v>
      </c>
      <c r="H113" s="85">
        <v>242.22152794368992</v>
      </c>
      <c r="I113" s="85">
        <v>270.80634418754437</v>
      </c>
      <c r="J113" s="85">
        <v>253.02774357946575</v>
      </c>
      <c r="K113" s="85">
        <v>252.2982852209114</v>
      </c>
      <c r="L113" s="85">
        <v>241.23765405121929</v>
      </c>
      <c r="M113" s="85">
        <v>234.73852350857698</v>
      </c>
      <c r="N113" s="85">
        <v>231.29317357673693</v>
      </c>
      <c r="O113" s="85">
        <v>245.09300526470724</v>
      </c>
      <c r="P113" s="85">
        <v>241.86363762910995</v>
      </c>
      <c r="Q113" s="85">
        <v>262.31978595821721</v>
      </c>
      <c r="R113" s="85">
        <v>214.38645980253878</v>
      </c>
      <c r="S113" s="85">
        <v>242.14869906846877</v>
      </c>
      <c r="U113" s="85"/>
      <c r="V113" s="85"/>
      <c r="W113" s="85"/>
    </row>
    <row r="114" spans="3:23" s="74" customFormat="1" ht="12.75" customHeight="1">
      <c r="C114" s="115" t="s">
        <v>83</v>
      </c>
      <c r="D114" s="66"/>
      <c r="E114" s="66"/>
      <c r="F114" s="66"/>
      <c r="G114" s="85">
        <v>276.89030883919065</v>
      </c>
      <c r="H114" s="85">
        <v>295.13214146910224</v>
      </c>
      <c r="I114" s="85">
        <v>308.17199622942496</v>
      </c>
      <c r="J114" s="85">
        <v>294.06882159034313</v>
      </c>
      <c r="K114" s="85">
        <v>288.87339376431913</v>
      </c>
      <c r="L114" s="85">
        <v>247.53050552004649</v>
      </c>
      <c r="M114" s="85">
        <v>204.96180782088069</v>
      </c>
      <c r="N114" s="85">
        <v>232.74658207334105</v>
      </c>
      <c r="O114" s="85">
        <v>214.78256863829</v>
      </c>
      <c r="P114" s="85">
        <v>247.89176165322954</v>
      </c>
      <c r="Q114" s="85">
        <v>227.64039750404436</v>
      </c>
      <c r="R114" s="85">
        <v>228.59517871986699</v>
      </c>
      <c r="S114" s="85">
        <v>180.02935510503625</v>
      </c>
      <c r="U114" s="85"/>
      <c r="V114" s="85"/>
      <c r="W114" s="85"/>
    </row>
    <row r="115" spans="3:23" s="74" customFormat="1" ht="12.75" customHeight="1">
      <c r="C115" s="115" t="s">
        <v>82</v>
      </c>
      <c r="D115" s="66"/>
      <c r="E115" s="66"/>
      <c r="F115" s="66"/>
      <c r="G115" s="85">
        <v>268.97873923369673</v>
      </c>
      <c r="H115" s="85">
        <v>230.83960869871211</v>
      </c>
      <c r="I115" s="85">
        <v>223.09365776601493</v>
      </c>
      <c r="J115" s="85">
        <v>241.20875398062199</v>
      </c>
      <c r="K115" s="85">
        <v>221.90244361660638</v>
      </c>
      <c r="L115" s="85">
        <v>226.94616407267648</v>
      </c>
      <c r="M115" s="85">
        <v>244.09321393893626</v>
      </c>
      <c r="N115" s="85">
        <v>273.21295732738213</v>
      </c>
      <c r="O115" s="85">
        <v>213.99558378540468</v>
      </c>
      <c r="P115" s="85">
        <v>217.68297691738999</v>
      </c>
      <c r="Q115" s="85">
        <v>274.96181085960285</v>
      </c>
      <c r="R115" s="85">
        <v>228.0437506158589</v>
      </c>
      <c r="S115" s="85">
        <v>203.86782569300902</v>
      </c>
      <c r="T115" s="44"/>
      <c r="U115" s="85"/>
      <c r="V115" s="85"/>
      <c r="W115" s="85"/>
    </row>
    <row r="116" spans="3:23" s="74" customFormat="1" ht="12.75" customHeight="1">
      <c r="C116" s="115" t="s">
        <v>84</v>
      </c>
      <c r="D116" s="66"/>
      <c r="E116" s="66"/>
      <c r="F116" s="66"/>
      <c r="G116" s="85">
        <v>238.99828544708265</v>
      </c>
      <c r="H116" s="85">
        <v>185.92480374604048</v>
      </c>
      <c r="I116" s="85">
        <v>144.66361454805386</v>
      </c>
      <c r="J116" s="85">
        <v>192.63663085175281</v>
      </c>
      <c r="K116" s="85">
        <v>140.00988305056828</v>
      </c>
      <c r="L116" s="85">
        <v>167.32283464566933</v>
      </c>
      <c r="M116" s="85">
        <v>187.68830570144388</v>
      </c>
      <c r="N116" s="85">
        <v>200.62342485740817</v>
      </c>
      <c r="O116" s="85">
        <v>217.9591700913432</v>
      </c>
      <c r="P116" s="85">
        <v>157.70224474046236</v>
      </c>
      <c r="Q116" s="85">
        <v>184.61331901181526</v>
      </c>
      <c r="R116" s="85">
        <v>208.75772319399317</v>
      </c>
      <c r="S116" s="85">
        <v>163.97831470450438</v>
      </c>
      <c r="T116"/>
      <c r="U116" s="85"/>
      <c r="V116" s="85"/>
      <c r="W116" s="85"/>
    </row>
    <row r="117" spans="3:23" s="74" customFormat="1" ht="12.75" customHeight="1">
      <c r="C117" s="115" t="s">
        <v>85</v>
      </c>
      <c r="D117" s="66"/>
      <c r="E117" s="66"/>
      <c r="F117" s="66"/>
      <c r="G117" s="121">
        <v>322.55032639529719</v>
      </c>
      <c r="H117" s="121">
        <v>328.25498646887843</v>
      </c>
      <c r="I117" s="121">
        <v>296.52082235108065</v>
      </c>
      <c r="J117" s="129">
        <v>286.05492254512865</v>
      </c>
      <c r="K117" s="129">
        <v>286.39411296612906</v>
      </c>
      <c r="L117" s="129">
        <v>312.29921535795648</v>
      </c>
      <c r="M117" s="129">
        <v>295.06863637243703</v>
      </c>
      <c r="N117" s="129">
        <v>273.68785726658581</v>
      </c>
      <c r="O117" s="129">
        <v>281.13903673293333</v>
      </c>
      <c r="P117" s="85">
        <v>246.53999170519654</v>
      </c>
      <c r="Q117" s="85">
        <v>235.64425368481051</v>
      </c>
      <c r="R117" s="85">
        <v>230.011995658714</v>
      </c>
      <c r="S117" s="85">
        <v>218.72232859813366</v>
      </c>
      <c r="T117" s="44"/>
      <c r="U117" s="85"/>
      <c r="V117" s="85"/>
      <c r="W117" s="85"/>
    </row>
    <row r="118" spans="3:23" s="74" customFormat="1" ht="12.75" customHeight="1">
      <c r="C118" s="115" t="s">
        <v>86</v>
      </c>
      <c r="D118" s="66"/>
      <c r="E118" s="66"/>
      <c r="F118" s="66"/>
      <c r="G118" s="85">
        <v>221.878794568937</v>
      </c>
      <c r="H118" s="85">
        <v>299.22847576788496</v>
      </c>
      <c r="I118" s="85">
        <v>311.67359274650551</v>
      </c>
      <c r="J118" s="85">
        <v>303.89684931226043</v>
      </c>
      <c r="K118" s="85">
        <v>275.37530583272087</v>
      </c>
      <c r="L118" s="85">
        <v>272.9826977876923</v>
      </c>
      <c r="M118" s="85">
        <v>273.26089671537403</v>
      </c>
      <c r="N118" s="85">
        <v>272.01461451213027</v>
      </c>
      <c r="O118" s="85">
        <v>283.68650614738527</v>
      </c>
      <c r="P118" s="85">
        <v>224.57929318219755</v>
      </c>
      <c r="Q118" s="85">
        <v>236.9392311625717</v>
      </c>
      <c r="R118" s="85">
        <v>237.9168607123332</v>
      </c>
      <c r="S118" s="85">
        <v>239.31054329551822</v>
      </c>
      <c r="U118" s="85"/>
      <c r="V118" s="85"/>
      <c r="W118" s="85"/>
    </row>
    <row r="119" spans="3:23" s="74" customFormat="1" ht="12.75" customHeight="1">
      <c r="C119" s="115" t="s">
        <v>88</v>
      </c>
      <c r="D119" s="66"/>
      <c r="E119" s="66"/>
      <c r="F119" s="66"/>
      <c r="G119" s="85">
        <v>295.33090213427397</v>
      </c>
      <c r="H119" s="85">
        <v>296.28452395817965</v>
      </c>
      <c r="I119" s="85">
        <v>285.36397469700421</v>
      </c>
      <c r="J119" s="85">
        <v>256.22481661328646</v>
      </c>
      <c r="K119" s="85">
        <v>265.29463783262321</v>
      </c>
      <c r="L119" s="85">
        <v>220.02960039467192</v>
      </c>
      <c r="M119" s="85">
        <v>261.15744201625199</v>
      </c>
      <c r="N119" s="85">
        <v>229.30718527828682</v>
      </c>
      <c r="O119" s="85">
        <v>207.4111060965422</v>
      </c>
      <c r="P119" s="85">
        <v>223.03325223033252</v>
      </c>
      <c r="Q119" s="85">
        <v>225.08224158827264</v>
      </c>
      <c r="R119" s="85">
        <v>171.05680431293786</v>
      </c>
      <c r="S119" s="85">
        <v>211.49907111894441</v>
      </c>
      <c r="U119" s="85"/>
      <c r="V119" s="85"/>
      <c r="W119" s="85"/>
    </row>
    <row r="120" spans="3:23" s="74" customFormat="1" ht="12.75" customHeight="1">
      <c r="C120" s="115" t="s">
        <v>87</v>
      </c>
      <c r="D120" s="66"/>
      <c r="E120" s="66"/>
      <c r="F120" s="66"/>
      <c r="G120" s="85">
        <v>287.01133038193143</v>
      </c>
      <c r="H120" s="85">
        <v>266.01186822181296</v>
      </c>
      <c r="I120" s="85">
        <v>274.15022691488377</v>
      </c>
      <c r="J120" s="85">
        <v>268.5946612211859</v>
      </c>
      <c r="K120" s="85">
        <v>229.10137277542566</v>
      </c>
      <c r="L120" s="85">
        <v>280.9449968074432</v>
      </c>
      <c r="M120" s="85">
        <v>262.29508196721309</v>
      </c>
      <c r="N120" s="85">
        <v>236.56148778978783</v>
      </c>
      <c r="O120" s="85">
        <v>218.75056966294184</v>
      </c>
      <c r="P120" s="85">
        <v>155.60071027147748</v>
      </c>
      <c r="Q120" s="85">
        <v>171.4859071422056</v>
      </c>
      <c r="R120" s="85">
        <v>160.47266494036981</v>
      </c>
      <c r="S120" s="85">
        <v>186.82345183801309</v>
      </c>
      <c r="U120" s="85"/>
      <c r="V120" s="85"/>
      <c r="W120" s="85"/>
    </row>
    <row r="121" spans="3:23" s="74" customFormat="1" ht="12.75" customHeight="1">
      <c r="C121" s="116" t="s">
        <v>89</v>
      </c>
      <c r="D121" s="34"/>
      <c r="E121" s="34"/>
      <c r="F121" s="34"/>
      <c r="G121" s="117">
        <v>263.13977026363392</v>
      </c>
      <c r="H121" s="117">
        <v>275.26698416266152</v>
      </c>
      <c r="I121" s="117">
        <v>270.30773993852529</v>
      </c>
      <c r="J121" s="117">
        <v>268.98364711252788</v>
      </c>
      <c r="K121" s="117">
        <v>252.12233498327021</v>
      </c>
      <c r="L121" s="117">
        <v>245.62596316362954</v>
      </c>
      <c r="M121" s="117">
        <v>239.17244700758945</v>
      </c>
      <c r="N121" s="117">
        <v>239.0723585556367</v>
      </c>
      <c r="O121" s="117">
        <v>238.1714195655172</v>
      </c>
      <c r="P121" s="85">
        <v>221.568047296938</v>
      </c>
      <c r="Q121" s="85">
        <v>229.8117343016504</v>
      </c>
      <c r="R121" s="85">
        <v>219.95471199381231</v>
      </c>
      <c r="S121" s="85">
        <v>211.38931341322325</v>
      </c>
      <c r="U121" s="85"/>
      <c r="V121" s="85"/>
      <c r="W121" s="85"/>
    </row>
    <row r="122" spans="3:23" s="74" customFormat="1" ht="12.75" customHeight="1">
      <c r="C122" s="10"/>
      <c r="D122" s="66"/>
      <c r="E122" s="66"/>
      <c r="F122" s="66"/>
      <c r="G122" s="66"/>
      <c r="H122" s="66"/>
      <c r="I122" s="66"/>
      <c r="J122" s="67"/>
      <c r="K122" s="67"/>
      <c r="L122" s="67" t="s">
        <v>96</v>
      </c>
      <c r="N122" s="258"/>
      <c r="O122" s="258"/>
      <c r="P122" s="297">
        <v>1.5931274428036435</v>
      </c>
      <c r="Q122" s="297">
        <v>1.603407623645652</v>
      </c>
      <c r="R122" s="297">
        <v>1.4826005463344236</v>
      </c>
      <c r="S122" s="297">
        <v>1.4767117195028538</v>
      </c>
      <c r="U122"/>
      <c r="V122"/>
      <c r="W122"/>
    </row>
    <row r="123" spans="3:23" s="74" customFormat="1" ht="12.75" customHeight="1">
      <c r="C123" s="10"/>
      <c r="D123" s="85"/>
      <c r="E123" s="85"/>
      <c r="F123" s="85"/>
      <c r="G123" s="85"/>
      <c r="H123" s="85"/>
      <c r="I123" s="85"/>
      <c r="J123" s="85"/>
      <c r="K123" s="85"/>
      <c r="L123" s="85"/>
      <c r="M123" s="85"/>
      <c r="N123" s="85"/>
      <c r="O123" s="18"/>
      <c r="U123"/>
      <c r="V123"/>
      <c r="W123"/>
    </row>
    <row r="124" spans="3:23" s="74" customFormat="1" ht="12.75" customHeight="1">
      <c r="C124" s="10"/>
      <c r="D124" s="85"/>
      <c r="E124" s="85"/>
      <c r="F124" s="85"/>
      <c r="G124" s="85"/>
      <c r="H124" s="85"/>
      <c r="I124" s="85"/>
      <c r="J124" s="85"/>
      <c r="K124" s="85"/>
      <c r="L124" s="85"/>
      <c r="M124" s="85"/>
      <c r="N124" s="85"/>
      <c r="O124" s="18"/>
      <c r="U124"/>
      <c r="V124"/>
      <c r="W124"/>
    </row>
    <row r="125" spans="3:23" s="74" customFormat="1" ht="12.75" customHeight="1">
      <c r="C125" s="10"/>
      <c r="D125" s="85"/>
      <c r="E125" s="85"/>
      <c r="F125" s="85"/>
      <c r="G125" s="85"/>
      <c r="H125" s="85"/>
      <c r="I125" s="85"/>
      <c r="J125" s="85"/>
      <c r="K125" s="85"/>
      <c r="L125" s="85"/>
      <c r="M125" s="85"/>
      <c r="N125" s="85"/>
      <c r="O125" s="18"/>
      <c r="U125"/>
      <c r="V125"/>
      <c r="W125"/>
    </row>
    <row r="126" spans="3:23" s="74" customFormat="1" ht="12.75" customHeight="1">
      <c r="C126" s="10"/>
      <c r="D126" s="85"/>
      <c r="E126" s="85"/>
      <c r="F126" s="85"/>
      <c r="G126" s="85"/>
      <c r="H126" s="85"/>
      <c r="I126" s="85"/>
      <c r="J126" s="85"/>
      <c r="K126" s="85"/>
      <c r="L126" s="85"/>
      <c r="M126" s="85"/>
      <c r="N126" s="85"/>
      <c r="O126" s="18"/>
      <c r="U126"/>
      <c r="V126"/>
      <c r="W126"/>
    </row>
    <row r="127" spans="3:23" s="44" customFormat="1" ht="19.5" customHeight="1">
      <c r="C127" s="453" t="s">
        <v>185</v>
      </c>
      <c r="D127" s="453"/>
      <c r="E127" s="453"/>
      <c r="F127" s="453"/>
      <c r="G127" s="453"/>
      <c r="H127" s="453"/>
      <c r="I127" s="453"/>
      <c r="J127" s="453"/>
      <c r="K127" s="453"/>
      <c r="L127" s="453"/>
      <c r="M127" s="453"/>
      <c r="N127" s="453"/>
      <c r="O127" s="453"/>
      <c r="P127" s="453"/>
      <c r="Q127" s="453"/>
      <c r="R127" s="453"/>
      <c r="T127" s="74"/>
      <c r="U127"/>
      <c r="V127"/>
      <c r="W127"/>
    </row>
    <row r="128" spans="3:23">
      <c r="C128" s="10"/>
      <c r="T128" s="74"/>
    </row>
    <row r="129" spans="3:23" s="44" customFormat="1" ht="12.75" customHeight="1">
      <c r="C129" s="73"/>
      <c r="D129" s="73" t="s">
        <v>54</v>
      </c>
      <c r="E129" s="73" t="s">
        <v>55</v>
      </c>
      <c r="F129" s="73" t="s">
        <v>56</v>
      </c>
      <c r="G129" s="73" t="s">
        <v>57</v>
      </c>
      <c r="H129" s="73" t="s">
        <v>58</v>
      </c>
      <c r="I129" s="73" t="s">
        <v>59</v>
      </c>
      <c r="J129" s="73" t="s">
        <v>60</v>
      </c>
      <c r="K129" s="73" t="s">
        <v>61</v>
      </c>
      <c r="L129" s="73" t="s">
        <v>62</v>
      </c>
      <c r="M129" s="73" t="s">
        <v>63</v>
      </c>
      <c r="N129" s="73" t="s">
        <v>64</v>
      </c>
      <c r="O129" s="73">
        <v>2013</v>
      </c>
      <c r="P129" s="73">
        <v>2014</v>
      </c>
      <c r="Q129" s="73">
        <v>2015</v>
      </c>
      <c r="R129" s="73">
        <v>2016</v>
      </c>
      <c r="S129" s="73">
        <v>2017</v>
      </c>
      <c r="T129" s="74"/>
      <c r="U129"/>
      <c r="V129"/>
      <c r="W129"/>
    </row>
    <row r="130" spans="3:23" s="74" customFormat="1" ht="12.75" customHeight="1">
      <c r="C130" s="115" t="s">
        <v>79</v>
      </c>
      <c r="D130" s="66"/>
      <c r="E130" s="66"/>
      <c r="F130" s="66"/>
      <c r="G130" s="85">
        <v>60.364341920879596</v>
      </c>
      <c r="H130" s="85">
        <v>75.316729991626801</v>
      </c>
      <c r="I130" s="85">
        <v>64.225282529488055</v>
      </c>
      <c r="J130" s="85">
        <v>67.801535220476069</v>
      </c>
      <c r="K130" s="85">
        <v>51.265543593595382</v>
      </c>
      <c r="L130" s="85">
        <v>58.413504888700714</v>
      </c>
      <c r="M130" s="85">
        <v>50.06364680679313</v>
      </c>
      <c r="N130" s="85">
        <v>40.718980862078993</v>
      </c>
      <c r="O130" s="85">
        <v>56.870191839516991</v>
      </c>
      <c r="P130" s="85">
        <v>61.274509803921568</v>
      </c>
      <c r="Q130" s="85">
        <v>53.439903343479173</v>
      </c>
      <c r="R130" s="85">
        <v>56.471607545535072</v>
      </c>
      <c r="S130" s="85">
        <v>54.558937099693011</v>
      </c>
      <c r="U130"/>
      <c r="V130"/>
      <c r="W130"/>
    </row>
    <row r="131" spans="3:23" s="74" customFormat="1" ht="12.75" customHeight="1">
      <c r="C131" s="115" t="s">
        <v>80</v>
      </c>
      <c r="D131" s="66"/>
      <c r="E131" s="66"/>
      <c r="F131" s="66"/>
      <c r="G131" s="85">
        <v>67.698661533166671</v>
      </c>
      <c r="H131" s="85">
        <v>60.279712568687629</v>
      </c>
      <c r="I131" s="85">
        <v>59.284632105921879</v>
      </c>
      <c r="J131" s="85">
        <v>70.862083774730152</v>
      </c>
      <c r="K131" s="85">
        <v>67.940071195532937</v>
      </c>
      <c r="L131" s="85">
        <v>77.615593042566189</v>
      </c>
      <c r="M131" s="85">
        <v>67.713035627474127</v>
      </c>
      <c r="N131" s="85">
        <v>75.833827402208826</v>
      </c>
      <c r="O131" s="85">
        <v>68.804041980734866</v>
      </c>
      <c r="P131" s="85">
        <v>63.684957821765643</v>
      </c>
      <c r="Q131" s="85">
        <v>62.091651463514175</v>
      </c>
      <c r="R131" s="85">
        <v>59.943582510578281</v>
      </c>
      <c r="S131" s="85">
        <v>69.185342590991084</v>
      </c>
      <c r="T131" s="75"/>
      <c r="U131"/>
      <c r="V131"/>
      <c r="W131"/>
    </row>
    <row r="132" spans="3:23" s="74" customFormat="1" ht="12.75" customHeight="1">
      <c r="C132" s="115" t="s">
        <v>83</v>
      </c>
      <c r="D132" s="66"/>
      <c r="E132" s="66"/>
      <c r="F132" s="66"/>
      <c r="G132" s="85">
        <v>82.064774791705815</v>
      </c>
      <c r="H132" s="85">
        <v>82.588418188884575</v>
      </c>
      <c r="I132" s="85">
        <v>58.008846349068236</v>
      </c>
      <c r="J132" s="85">
        <v>52.766381293428509</v>
      </c>
      <c r="K132" s="85">
        <v>61.524759321001035</v>
      </c>
      <c r="L132" s="85">
        <v>61.592097617664152</v>
      </c>
      <c r="M132" s="85">
        <v>54.271577282148691</v>
      </c>
      <c r="N132" s="85">
        <v>50.572096845565461</v>
      </c>
      <c r="O132" s="85">
        <v>45.490141883176712</v>
      </c>
      <c r="P132" s="85">
        <v>59.656194977295897</v>
      </c>
      <c r="Q132" s="85">
        <v>53.15461058470072</v>
      </c>
      <c r="R132" s="85">
        <v>38.099196453311166</v>
      </c>
      <c r="S132" s="85">
        <v>32.107146133382258</v>
      </c>
      <c r="T132"/>
      <c r="U132"/>
      <c r="V132"/>
      <c r="W132"/>
    </row>
    <row r="133" spans="3:23" s="74" customFormat="1" ht="12.75" customHeight="1">
      <c r="C133" s="115" t="s">
        <v>82</v>
      </c>
      <c r="D133" s="66"/>
      <c r="E133" s="66"/>
      <c r="F133" s="66"/>
      <c r="G133" s="85">
        <v>70.106160757718825</v>
      </c>
      <c r="H133" s="85">
        <v>66.15525371243578</v>
      </c>
      <c r="I133" s="85">
        <v>69.28374464783073</v>
      </c>
      <c r="J133" s="85">
        <v>69.110373331526532</v>
      </c>
      <c r="K133" s="85">
        <v>67.243164732304962</v>
      </c>
      <c r="L133" s="85">
        <v>55.057945130057611</v>
      </c>
      <c r="M133" s="85">
        <v>56.640414284173048</v>
      </c>
      <c r="N133" s="85">
        <v>83.857442348008391</v>
      </c>
      <c r="O133" s="85">
        <v>64.062372216012861</v>
      </c>
      <c r="P133" s="85">
        <v>54.763013060978615</v>
      </c>
      <c r="Q133" s="85">
        <v>86.099152895431189</v>
      </c>
      <c r="R133" s="85">
        <v>59.122453863370822</v>
      </c>
      <c r="S133" s="85">
        <v>62.292946739530535</v>
      </c>
      <c r="T133" s="44"/>
      <c r="U133"/>
      <c r="V133"/>
      <c r="W133"/>
    </row>
    <row r="134" spans="3:23" s="74" customFormat="1" ht="12.75" customHeight="1">
      <c r="C134" s="115" t="s">
        <v>84</v>
      </c>
      <c r="D134" s="66"/>
      <c r="E134" s="66"/>
      <c r="F134" s="66"/>
      <c r="G134" s="85">
        <v>64.079250445956944</v>
      </c>
      <c r="H134" s="85">
        <v>56.810356700179035</v>
      </c>
      <c r="I134" s="85">
        <v>35.74042241775448</v>
      </c>
      <c r="J134" s="85">
        <v>44.837836491356263</v>
      </c>
      <c r="K134" s="85">
        <v>39.532202273101632</v>
      </c>
      <c r="L134" s="85">
        <v>29.527559055118118</v>
      </c>
      <c r="M134" s="85">
        <v>74.087489092675213</v>
      </c>
      <c r="N134" s="85">
        <v>53.057434673033562</v>
      </c>
      <c r="O134" s="85">
        <v>73.207660183351919</v>
      </c>
      <c r="P134" s="85">
        <v>35.231352548401169</v>
      </c>
      <c r="Q134" s="85">
        <v>77.201933404940917</v>
      </c>
      <c r="R134" s="85">
        <v>70.708261081836397</v>
      </c>
      <c r="S134" s="85">
        <v>40.15795462151128</v>
      </c>
      <c r="T134"/>
      <c r="U134"/>
      <c r="V134"/>
      <c r="W134"/>
    </row>
    <row r="135" spans="3:23" s="74" customFormat="1" ht="12.75" customHeight="1">
      <c r="C135" s="115" t="s">
        <v>85</v>
      </c>
      <c r="D135" s="66"/>
      <c r="E135" s="66"/>
      <c r="F135" s="66"/>
      <c r="G135" s="85">
        <v>61.946751426911391</v>
      </c>
      <c r="H135" s="85">
        <v>57.632554876215295</v>
      </c>
      <c r="I135" s="85">
        <v>52.302978386926725</v>
      </c>
      <c r="J135" s="85">
        <v>55.610677250032005</v>
      </c>
      <c r="K135" s="85">
        <v>57.121246740149552</v>
      </c>
      <c r="L135" s="85">
        <v>57.631276649597943</v>
      </c>
      <c r="M135" s="85">
        <v>40.27183488547697</v>
      </c>
      <c r="N135" s="85">
        <v>41.572839078468732</v>
      </c>
      <c r="O135" s="85">
        <v>54.302197505950147</v>
      </c>
      <c r="P135" s="129">
        <v>52.226540298920142</v>
      </c>
      <c r="Q135" s="129">
        <v>49.730118472443777</v>
      </c>
      <c r="R135" s="129">
        <v>41.889601858375066</v>
      </c>
      <c r="S135" s="129">
        <v>44.652655319342166</v>
      </c>
      <c r="T135" s="44"/>
      <c r="U135"/>
      <c r="V135"/>
      <c r="W135"/>
    </row>
    <row r="136" spans="3:23" s="74" customFormat="1" ht="12.75" customHeight="1">
      <c r="C136" s="115" t="s">
        <v>86</v>
      </c>
      <c r="D136" s="66"/>
      <c r="E136" s="66"/>
      <c r="F136" s="66"/>
      <c r="G136" s="85">
        <v>42.499172094050117</v>
      </c>
      <c r="H136" s="85">
        <v>69.011252068989691</v>
      </c>
      <c r="I136" s="85">
        <v>69.785501406204091</v>
      </c>
      <c r="J136" s="85">
        <v>64.571674558760222</v>
      </c>
      <c r="K136" s="85">
        <v>49.335978010249811</v>
      </c>
      <c r="L136" s="85">
        <v>59.886515053972722</v>
      </c>
      <c r="M136" s="85">
        <v>63.944048957162479</v>
      </c>
      <c r="N136" s="85">
        <v>49.685326266975828</v>
      </c>
      <c r="O136" s="85">
        <v>46.099057248950103</v>
      </c>
      <c r="P136" s="85">
        <v>49.063494231245862</v>
      </c>
      <c r="Q136" s="85">
        <v>36.452189409626413</v>
      </c>
      <c r="R136" s="85">
        <v>56.695081701662382</v>
      </c>
      <c r="S136" s="85">
        <v>61.594696797580639</v>
      </c>
      <c r="U136"/>
      <c r="V136"/>
      <c r="W136"/>
    </row>
    <row r="137" spans="3:23" s="74" customFormat="1" ht="12.75" customHeight="1">
      <c r="C137" s="115" t="s">
        <v>88</v>
      </c>
      <c r="D137" s="66"/>
      <c r="E137" s="66"/>
      <c r="F137" s="66"/>
      <c r="G137" s="85">
        <v>68.153285107909369</v>
      </c>
      <c r="H137" s="85">
        <v>61.300246336175093</v>
      </c>
      <c r="I137" s="85">
        <v>66.187081583715809</v>
      </c>
      <c r="J137" s="85">
        <v>70.255191652030163</v>
      </c>
      <c r="K137" s="85">
        <v>57.279524077498188</v>
      </c>
      <c r="L137" s="85">
        <v>63.147508633448446</v>
      </c>
      <c r="M137" s="85">
        <v>54.367348523829406</v>
      </c>
      <c r="N137" s="85">
        <v>47.972214493365442</v>
      </c>
      <c r="O137" s="85">
        <v>50.892539921836743</v>
      </c>
      <c r="P137" s="85">
        <v>54.068667207353336</v>
      </c>
      <c r="Q137" s="85">
        <v>51.94205575113984</v>
      </c>
      <c r="R137" s="85">
        <v>51.893637263475526</v>
      </c>
      <c r="S137" s="85">
        <v>68.594293335873857</v>
      </c>
      <c r="U137"/>
      <c r="V137"/>
      <c r="W137"/>
    </row>
    <row r="138" spans="3:23" s="74" customFormat="1" ht="12.75" customHeight="1">
      <c r="C138" s="115" t="s">
        <v>87</v>
      </c>
      <c r="D138" s="66"/>
      <c r="E138" s="66"/>
      <c r="F138" s="66"/>
      <c r="G138" s="85">
        <v>71.283859833420877</v>
      </c>
      <c r="H138" s="85">
        <v>61.387354205033766</v>
      </c>
      <c r="I138" s="85">
        <v>50.013892747985551</v>
      </c>
      <c r="J138" s="85">
        <v>60.709752193829679</v>
      </c>
      <c r="K138" s="85">
        <v>43.98746357288173</v>
      </c>
      <c r="L138" s="85">
        <v>58.378181154793396</v>
      </c>
      <c r="M138" s="85">
        <v>43.715846994535518</v>
      </c>
      <c r="N138" s="85">
        <v>60.050223823561524</v>
      </c>
      <c r="O138" s="85">
        <v>56.510563829593309</v>
      </c>
      <c r="P138" s="85">
        <v>38.442528420012081</v>
      </c>
      <c r="Q138" s="85">
        <v>72.972726443491752</v>
      </c>
      <c r="R138" s="85">
        <v>54.706590320580617</v>
      </c>
      <c r="S138" s="85">
        <v>65.937688884004615</v>
      </c>
      <c r="U138"/>
      <c r="V138"/>
      <c r="W138"/>
    </row>
    <row r="139" spans="3:23" s="74" customFormat="1" ht="12.75" customHeight="1">
      <c r="C139" s="116" t="s">
        <v>89</v>
      </c>
      <c r="D139" s="34"/>
      <c r="E139" s="34"/>
      <c r="F139" s="34"/>
      <c r="G139" s="117">
        <v>65.354486327212626</v>
      </c>
      <c r="H139" s="117">
        <v>67.430194423727258</v>
      </c>
      <c r="I139" s="117">
        <v>60.124256797381257</v>
      </c>
      <c r="J139" s="117">
        <v>63.319143207146155</v>
      </c>
      <c r="K139" s="117">
        <v>57.033431960843956</v>
      </c>
      <c r="L139" s="117">
        <v>61.628792205633594</v>
      </c>
      <c r="M139" s="117">
        <v>55.643646658762279</v>
      </c>
      <c r="N139" s="117">
        <v>54.461022388702489</v>
      </c>
      <c r="O139" s="117">
        <v>56.655722737490393</v>
      </c>
      <c r="P139" s="117">
        <v>55.630623567477357</v>
      </c>
      <c r="Q139" s="117">
        <v>55.612804030292622</v>
      </c>
      <c r="R139" s="117">
        <v>52.701749739051245</v>
      </c>
      <c r="S139" s="117">
        <v>55.09180948028019</v>
      </c>
      <c r="U139"/>
      <c r="V139"/>
      <c r="W139"/>
    </row>
    <row r="140" spans="3:23" s="74" customFormat="1" ht="12.75" customHeight="1">
      <c r="C140" s="10"/>
      <c r="D140" s="85"/>
      <c r="E140" s="85"/>
      <c r="F140" s="85"/>
      <c r="G140" s="85"/>
      <c r="H140" s="85"/>
      <c r="I140" s="85"/>
      <c r="J140" s="85"/>
      <c r="K140" s="85"/>
      <c r="L140" s="67" t="s">
        <v>96</v>
      </c>
      <c r="N140" s="67"/>
      <c r="O140" s="118"/>
      <c r="P140" s="118">
        <v>1.8076217123448395</v>
      </c>
      <c r="Q140" s="118">
        <v>2.3619748028823158</v>
      </c>
      <c r="R140" s="118">
        <v>1.8558990126861641</v>
      </c>
      <c r="S140" s="118">
        <v>2.154826913098268</v>
      </c>
      <c r="U140"/>
      <c r="V140"/>
      <c r="W140"/>
    </row>
    <row r="141" spans="3:23" s="74" customFormat="1" ht="12.75" customHeight="1">
      <c r="C141" s="10"/>
      <c r="D141" s="85"/>
      <c r="E141" s="85"/>
      <c r="F141" s="85"/>
      <c r="G141" s="80"/>
      <c r="H141" s="80"/>
      <c r="I141" s="80"/>
      <c r="J141" s="80"/>
      <c r="K141" s="81"/>
      <c r="L141" s="81"/>
      <c r="M141" s="81"/>
      <c r="N141" s="81"/>
      <c r="O141" s="18"/>
      <c r="U141"/>
      <c r="V141"/>
      <c r="W141"/>
    </row>
    <row r="142" spans="3:23" s="74" customFormat="1" ht="12.75" customHeight="1">
      <c r="C142" s="10"/>
      <c r="D142" s="85"/>
      <c r="E142" s="85"/>
      <c r="F142" s="85"/>
      <c r="G142" s="85"/>
      <c r="H142" s="85"/>
      <c r="I142" s="85"/>
      <c r="J142" s="85"/>
      <c r="K142" s="85"/>
      <c r="L142" s="85"/>
      <c r="M142" s="85"/>
      <c r="N142" s="85"/>
      <c r="O142" s="18"/>
      <c r="U142"/>
      <c r="V142"/>
      <c r="W142"/>
    </row>
    <row r="143" spans="3:23" s="75" customFormat="1" ht="6.95" customHeight="1">
      <c r="C143" s="10"/>
      <c r="D143" s="33"/>
      <c r="E143" s="34"/>
      <c r="F143" s="34"/>
      <c r="G143" s="34"/>
      <c r="H143" s="34"/>
      <c r="I143" s="34"/>
      <c r="J143" s="34"/>
      <c r="K143" s="34"/>
      <c r="L143" s="35"/>
      <c r="M143" s="35"/>
      <c r="N143" s="35"/>
      <c r="O143" s="35"/>
      <c r="T143" s="74"/>
      <c r="U143"/>
      <c r="V143"/>
      <c r="W143"/>
    </row>
    <row r="144" spans="3:23">
      <c r="C144" s="10"/>
      <c r="T144" s="74"/>
    </row>
    <row r="145" spans="3:23" s="44" customFormat="1" ht="19.5" customHeight="1">
      <c r="C145" s="453" t="s">
        <v>186</v>
      </c>
      <c r="D145" s="453"/>
      <c r="E145" s="453"/>
      <c r="F145" s="453"/>
      <c r="G145" s="453"/>
      <c r="H145" s="453"/>
      <c r="I145" s="453"/>
      <c r="J145" s="453"/>
      <c r="K145" s="453"/>
      <c r="L145" s="453"/>
      <c r="M145" s="453"/>
      <c r="N145" s="453"/>
      <c r="O145" s="453"/>
      <c r="P145" s="453"/>
      <c r="Q145" s="453"/>
      <c r="R145" s="453"/>
      <c r="T145" s="74"/>
      <c r="U145"/>
      <c r="V145"/>
      <c r="W145"/>
    </row>
    <row r="146" spans="3:23">
      <c r="C146" s="10"/>
      <c r="T146" s="74"/>
    </row>
    <row r="147" spans="3:23" s="44" customFormat="1" ht="12.75" customHeight="1">
      <c r="C147" s="73"/>
      <c r="D147" s="73" t="s">
        <v>54</v>
      </c>
      <c r="E147" s="73" t="s">
        <v>55</v>
      </c>
      <c r="F147" s="73" t="s">
        <v>56</v>
      </c>
      <c r="G147" s="73" t="s">
        <v>57</v>
      </c>
      <c r="H147" s="73" t="s">
        <v>58</v>
      </c>
      <c r="I147" s="73" t="s">
        <v>59</v>
      </c>
      <c r="J147" s="73" t="s">
        <v>60</v>
      </c>
      <c r="K147" s="73" t="s">
        <v>61</v>
      </c>
      <c r="L147" s="73" t="s">
        <v>62</v>
      </c>
      <c r="M147" s="73" t="s">
        <v>63</v>
      </c>
      <c r="N147" s="73" t="s">
        <v>64</v>
      </c>
      <c r="O147" s="73">
        <v>2013</v>
      </c>
      <c r="P147" s="73">
        <v>2014</v>
      </c>
      <c r="Q147" s="73">
        <v>2015</v>
      </c>
      <c r="R147" s="73">
        <v>2016</v>
      </c>
      <c r="S147" s="73">
        <v>2017</v>
      </c>
      <c r="T147" s="74"/>
      <c r="U147"/>
      <c r="V147"/>
      <c r="W147"/>
    </row>
    <row r="148" spans="3:23" s="74" customFormat="1" ht="12.75" customHeight="1">
      <c r="C148" s="115" t="s">
        <v>79</v>
      </c>
      <c r="D148" s="66"/>
      <c r="E148" s="66"/>
      <c r="F148" s="66"/>
      <c r="G148" s="85">
        <v>72.868384175918933</v>
      </c>
      <c r="H148" s="85">
        <v>63.956105914677508</v>
      </c>
      <c r="I148" s="85">
        <v>65.048683587558415</v>
      </c>
      <c r="J148" s="85">
        <v>82.734016191652344</v>
      </c>
      <c r="K148" s="85">
        <v>67.161836180756737</v>
      </c>
      <c r="L148" s="85">
        <v>52.140913759712717</v>
      </c>
      <c r="M148" s="85">
        <v>54.332639945356888</v>
      </c>
      <c r="N148" s="85">
        <v>74.457565004944442</v>
      </c>
      <c r="O148" s="85">
        <v>71.672022592267993</v>
      </c>
      <c r="P148" s="85">
        <v>64.377016629436582</v>
      </c>
      <c r="Q148" s="85">
        <v>61.184816871519629</v>
      </c>
      <c r="R148" s="85">
        <v>108.30171310102615</v>
      </c>
      <c r="S148" s="85">
        <v>89.906980854423693</v>
      </c>
      <c r="T148" s="75"/>
      <c r="U148"/>
      <c r="V148"/>
      <c r="W148"/>
    </row>
    <row r="149" spans="3:23" s="74" customFormat="1" ht="12.75" customHeight="1">
      <c r="C149" s="115" t="s">
        <v>80</v>
      </c>
      <c r="D149" s="66"/>
      <c r="E149" s="66"/>
      <c r="F149" s="66"/>
      <c r="G149" s="85">
        <v>81.692239615441352</v>
      </c>
      <c r="H149" s="85">
        <v>69.101133920202898</v>
      </c>
      <c r="I149" s="85">
        <v>100.27153825322586</v>
      </c>
      <c r="J149" s="85">
        <v>69.072637214762224</v>
      </c>
      <c r="K149" s="85">
        <v>95.186870581241465</v>
      </c>
      <c r="L149" s="85">
        <v>69.57433790752556</v>
      </c>
      <c r="M149" s="85">
        <v>74.310716021945964</v>
      </c>
      <c r="N149" s="85">
        <v>84.796007004288057</v>
      </c>
      <c r="O149" s="85">
        <v>92.423339974121433</v>
      </c>
      <c r="P149" s="85">
        <v>102.66154402962221</v>
      </c>
      <c r="Q149" s="85">
        <v>101.16055575516354</v>
      </c>
      <c r="R149" s="85">
        <v>78.984485190409032</v>
      </c>
      <c r="S149" s="85">
        <v>87.540637564111165</v>
      </c>
      <c r="T149"/>
      <c r="U149"/>
      <c r="V149"/>
      <c r="W149"/>
    </row>
    <row r="150" spans="3:23" s="74" customFormat="1" ht="12.75" customHeight="1">
      <c r="C150" s="115" t="s">
        <v>83</v>
      </c>
      <c r="D150" s="66"/>
      <c r="E150" s="66"/>
      <c r="F150" s="66"/>
      <c r="G150" s="85">
        <v>101.48468333020107</v>
      </c>
      <c r="H150" s="85">
        <v>53.439564710454725</v>
      </c>
      <c r="I150" s="85">
        <v>53.17477581997921</v>
      </c>
      <c r="J150" s="85">
        <v>44.466051651765596</v>
      </c>
      <c r="K150" s="85">
        <v>49.80575754557227</v>
      </c>
      <c r="L150" s="85">
        <v>38.349796629866354</v>
      </c>
      <c r="M150" s="85">
        <v>43.301790384693092</v>
      </c>
      <c r="N150" s="85">
        <v>44.825267658569388</v>
      </c>
      <c r="O150" s="85">
        <v>54.127510595172289</v>
      </c>
      <c r="P150" s="85">
        <v>56.181076823278659</v>
      </c>
      <c r="Q150" s="85">
        <v>41.599260457591868</v>
      </c>
      <c r="R150" s="85">
        <v>91.207167267017638</v>
      </c>
      <c r="S150" s="85">
        <v>58.480873314374826</v>
      </c>
      <c r="T150"/>
      <c r="U150"/>
      <c r="V150"/>
      <c r="W150"/>
    </row>
    <row r="151" spans="3:23" s="74" customFormat="1" ht="12.75" customHeight="1">
      <c r="C151" s="115" t="s">
        <v>82</v>
      </c>
      <c r="D151" s="66"/>
      <c r="E151" s="66"/>
      <c r="F151" s="66"/>
      <c r="G151" s="85">
        <v>94.428706326723329</v>
      </c>
      <c r="H151" s="85">
        <v>74.600605250193553</v>
      </c>
      <c r="I151" s="85">
        <v>70.669419540787345</v>
      </c>
      <c r="J151" s="85">
        <v>98.922691239243846</v>
      </c>
      <c r="K151" s="85">
        <v>90.105840741288674</v>
      </c>
      <c r="L151" s="85">
        <v>112.80164368109364</v>
      </c>
      <c r="M151" s="85">
        <v>105.18934081346424</v>
      </c>
      <c r="N151" s="85">
        <v>104.14553323865555</v>
      </c>
      <c r="O151" s="85">
        <v>100.86416051031813</v>
      </c>
      <c r="P151" s="85">
        <v>101.31157416281044</v>
      </c>
      <c r="Q151" s="85">
        <v>111.09568115539508</v>
      </c>
      <c r="R151" s="85">
        <v>129.50632751024085</v>
      </c>
      <c r="S151" s="85">
        <v>90.607922530226233</v>
      </c>
      <c r="T151"/>
      <c r="U151"/>
      <c r="V151"/>
      <c r="W151"/>
    </row>
    <row r="152" spans="3:23" s="74" customFormat="1" ht="12.75" customHeight="1">
      <c r="C152" s="115" t="s">
        <v>84</v>
      </c>
      <c r="D152" s="66"/>
      <c r="E152" s="66"/>
      <c r="F152" s="66"/>
      <c r="G152" s="85">
        <v>105.64416965414523</v>
      </c>
      <c r="H152" s="85">
        <v>44.759674975898633</v>
      </c>
      <c r="I152" s="85">
        <v>49.3558214340419</v>
      </c>
      <c r="J152" s="85">
        <v>71.40840626401183</v>
      </c>
      <c r="K152" s="85">
        <v>37.885027178389066</v>
      </c>
      <c r="L152" s="85">
        <v>77.099737532808405</v>
      </c>
      <c r="M152" s="85">
        <v>60.916379920644069</v>
      </c>
      <c r="N152" s="85">
        <v>82.902241676614935</v>
      </c>
      <c r="O152" s="85">
        <v>88.181954311764798</v>
      </c>
      <c r="P152" s="85">
        <v>58.718920914001949</v>
      </c>
      <c r="Q152" s="85">
        <v>60.418904403866811</v>
      </c>
      <c r="R152" s="85">
        <v>63.974140978804357</v>
      </c>
      <c r="S152" s="85">
        <v>63.583428150726192</v>
      </c>
      <c r="T152"/>
      <c r="U152"/>
      <c r="V152"/>
      <c r="W152"/>
    </row>
    <row r="153" spans="3:23" s="74" customFormat="1" ht="12.75" customHeight="1">
      <c r="C153" s="115" t="s">
        <v>85</v>
      </c>
      <c r="D153" s="66"/>
      <c r="E153" s="66"/>
      <c r="F153" s="66"/>
      <c r="G153" s="85">
        <v>126.8840356813288</v>
      </c>
      <c r="H153" s="85">
        <v>141.99325114429854</v>
      </c>
      <c r="I153" s="85">
        <v>126.02134949920928</v>
      </c>
      <c r="J153" s="85">
        <v>119.62296760978107</v>
      </c>
      <c r="K153" s="85">
        <v>109.12127825532015</v>
      </c>
      <c r="L153" s="85">
        <v>116.82015537080667</v>
      </c>
      <c r="M153" s="85">
        <v>118.87935874847528</v>
      </c>
      <c r="N153" s="85">
        <v>107.78143464788191</v>
      </c>
      <c r="O153" s="85">
        <v>101.67219958560877</v>
      </c>
      <c r="P153" s="129">
        <v>87.172240057756412</v>
      </c>
      <c r="Q153" s="129">
        <v>84.923740776019372</v>
      </c>
      <c r="R153" s="129">
        <v>117.29088520345017</v>
      </c>
      <c r="S153" s="129">
        <v>96.116732636550097</v>
      </c>
      <c r="T153" s="44"/>
      <c r="U153"/>
      <c r="V153"/>
      <c r="W153"/>
    </row>
    <row r="154" spans="3:23" s="74" customFormat="1" ht="12.75" customHeight="1">
      <c r="C154" s="115" t="s">
        <v>86</v>
      </c>
      <c r="D154" s="66"/>
      <c r="E154" s="66"/>
      <c r="F154" s="66"/>
      <c r="G154" s="85">
        <v>80.030908488795674</v>
      </c>
      <c r="H154" s="85">
        <v>86.26406508623711</v>
      </c>
      <c r="I154" s="85">
        <v>103.89119758216849</v>
      </c>
      <c r="J154" s="85">
        <v>96.85751183814034</v>
      </c>
      <c r="K154" s="85">
        <v>97.665099326412872</v>
      </c>
      <c r="L154" s="85">
        <v>106.29856422080158</v>
      </c>
      <c r="M154" s="85">
        <v>94.41738478831023</v>
      </c>
      <c r="N154" s="85">
        <v>104.8912443413934</v>
      </c>
      <c r="O154" s="85">
        <v>121.07334815933049</v>
      </c>
      <c r="P154" s="85">
        <v>78.906238145096438</v>
      </c>
      <c r="Q154" s="85">
        <v>91.130473524066034</v>
      </c>
      <c r="R154" s="85">
        <v>110.35292688359284</v>
      </c>
      <c r="S154" s="85">
        <v>94.916418015943933</v>
      </c>
      <c r="T154"/>
      <c r="U154"/>
      <c r="V154"/>
      <c r="W154"/>
    </row>
    <row r="155" spans="3:23" s="74" customFormat="1" ht="12.75" customHeight="1">
      <c r="C155" s="115" t="s">
        <v>88</v>
      </c>
      <c r="D155" s="66"/>
      <c r="E155" s="66"/>
      <c r="F155" s="66"/>
      <c r="G155" s="85">
        <v>89.675375141986009</v>
      </c>
      <c r="H155" s="85">
        <v>88.544800263364024</v>
      </c>
      <c r="I155" s="85">
        <v>85.717695821533582</v>
      </c>
      <c r="J155" s="85">
        <v>70.255191652030163</v>
      </c>
      <c r="K155" s="85">
        <v>97.475681324865349</v>
      </c>
      <c r="L155" s="85">
        <v>60.187469166255553</v>
      </c>
      <c r="M155" s="85">
        <v>98.055396444763744</v>
      </c>
      <c r="N155" s="85">
        <v>103.61998330566935</v>
      </c>
      <c r="O155" s="85">
        <v>83.540584399996163</v>
      </c>
      <c r="P155" s="85">
        <v>77.240953153361914</v>
      </c>
      <c r="Q155" s="85">
        <v>73.10363402012274</v>
      </c>
      <c r="R155" s="85">
        <v>82.64542230849807</v>
      </c>
      <c r="S155" s="85">
        <v>72.405087410089081</v>
      </c>
      <c r="T155" s="44"/>
      <c r="U155"/>
      <c r="V155"/>
      <c r="W155"/>
    </row>
    <row r="156" spans="3:23" s="74" customFormat="1" ht="12.75" customHeight="1">
      <c r="C156" s="115" t="s">
        <v>87</v>
      </c>
      <c r="D156" s="66"/>
      <c r="E156" s="66"/>
      <c r="F156" s="66"/>
      <c r="G156" s="85">
        <v>61.904404592181301</v>
      </c>
      <c r="H156" s="85">
        <v>59.527131350335772</v>
      </c>
      <c r="I156" s="85">
        <v>79.651755117162168</v>
      </c>
      <c r="J156" s="85">
        <v>66.228820575086928</v>
      </c>
      <c r="K156" s="85">
        <v>60.482762412712376</v>
      </c>
      <c r="L156" s="85">
        <v>78.445680926753624</v>
      </c>
      <c r="M156" s="85">
        <v>65.573770491803273</v>
      </c>
      <c r="N156" s="85">
        <v>61.869927575790662</v>
      </c>
      <c r="O156" s="85">
        <v>67.4480923127404</v>
      </c>
      <c r="P156" s="85">
        <v>45.764914785728671</v>
      </c>
      <c r="Q156" s="85">
        <v>40.134999543920458</v>
      </c>
      <c r="R156" s="85">
        <v>65.647908384696748</v>
      </c>
      <c r="S156" s="85">
        <v>69.600893822004878</v>
      </c>
      <c r="U156"/>
      <c r="V156"/>
      <c r="W156"/>
    </row>
    <row r="157" spans="3:23" s="74" customFormat="1" ht="12.75" customHeight="1">
      <c r="C157" s="116" t="s">
        <v>89</v>
      </c>
      <c r="D157" s="34"/>
      <c r="E157" s="34"/>
      <c r="F157" s="34"/>
      <c r="G157" s="117">
        <v>92.978547558302509</v>
      </c>
      <c r="H157" s="117">
        <v>82.098451002914672</v>
      </c>
      <c r="I157" s="117">
        <v>89.072973033157396</v>
      </c>
      <c r="J157" s="117">
        <v>83.093227796753268</v>
      </c>
      <c r="K157" s="117">
        <v>84.547742167408671</v>
      </c>
      <c r="L157" s="117">
        <v>78.728901030726163</v>
      </c>
      <c r="M157" s="117">
        <v>80.268341145891796</v>
      </c>
      <c r="N157" s="117">
        <v>86.608624645545532</v>
      </c>
      <c r="O157" s="117">
        <v>88.584007733438227</v>
      </c>
      <c r="P157" s="117">
        <v>78.878224837709922</v>
      </c>
      <c r="Q157" s="117">
        <v>77.694358571732337</v>
      </c>
      <c r="R157" s="117">
        <v>98.3037818966759</v>
      </c>
      <c r="S157" s="117">
        <v>84.610137028973526</v>
      </c>
      <c r="U157"/>
      <c r="V157"/>
      <c r="W157"/>
    </row>
    <row r="158" spans="3:23" s="74" customFormat="1" ht="12.75" customHeight="1">
      <c r="C158" s="10"/>
      <c r="D158" s="85"/>
      <c r="E158" s="85"/>
      <c r="F158" s="85"/>
      <c r="G158" s="85"/>
      <c r="H158" s="85"/>
      <c r="I158" s="85"/>
      <c r="J158" s="85"/>
      <c r="K158" s="85"/>
      <c r="L158" s="67" t="s">
        <v>96</v>
      </c>
      <c r="N158" s="67"/>
      <c r="O158" s="118"/>
      <c r="P158" s="118">
        <v>2.2432368662824689</v>
      </c>
      <c r="Q158" s="118">
        <v>2.7680498920604464</v>
      </c>
      <c r="R158" s="118">
        <v>2.0243543020475778</v>
      </c>
      <c r="S158" s="118">
        <v>1.6435584352486787</v>
      </c>
      <c r="U158"/>
      <c r="V158"/>
      <c r="W158"/>
    </row>
    <row r="159" spans="3:23" s="74" customFormat="1" ht="12.75" customHeight="1">
      <c r="C159" s="10"/>
      <c r="D159" s="42"/>
      <c r="E159" s="85"/>
      <c r="F159" s="85"/>
      <c r="G159" s="85"/>
      <c r="H159" s="85"/>
      <c r="I159" s="85"/>
      <c r="J159" s="85"/>
      <c r="K159" s="85"/>
      <c r="L159" s="85"/>
      <c r="M159" s="85"/>
      <c r="N159" s="85"/>
      <c r="O159" s="85"/>
      <c r="P159" s="85"/>
      <c r="U159"/>
      <c r="V159"/>
      <c r="W159"/>
    </row>
    <row r="160" spans="3:23" s="75" customFormat="1" ht="6.95" customHeight="1">
      <c r="C160" s="10"/>
      <c r="D160" s="11"/>
      <c r="E160" s="29"/>
      <c r="F160" s="29"/>
      <c r="G160" s="29"/>
      <c r="H160" s="29"/>
      <c r="I160" s="29"/>
      <c r="J160" s="29"/>
      <c r="K160" s="29"/>
      <c r="L160" s="30"/>
      <c r="M160" s="30"/>
      <c r="N160" s="30"/>
      <c r="O160" s="30"/>
      <c r="P160" s="30"/>
      <c r="T160" s="74"/>
      <c r="U160"/>
      <c r="V160"/>
      <c r="W160"/>
    </row>
    <row r="161" spans="3:23">
      <c r="C161" s="10"/>
      <c r="D161" s="107"/>
      <c r="E161" s="107"/>
      <c r="F161" s="107"/>
      <c r="G161" s="107"/>
      <c r="H161" s="107"/>
      <c r="I161" s="107"/>
      <c r="J161" s="107"/>
      <c r="K161" s="107"/>
      <c r="L161" s="107"/>
      <c r="M161" s="107"/>
      <c r="N161" s="107"/>
      <c r="O161" s="107"/>
      <c r="P161" s="107"/>
      <c r="T161" s="74"/>
    </row>
    <row r="162" spans="3:23">
      <c r="C162" s="10"/>
      <c r="T162" s="74"/>
    </row>
    <row r="163" spans="3:23">
      <c r="C163" s="10"/>
      <c r="T163" s="74"/>
    </row>
    <row r="164" spans="3:23">
      <c r="T164" s="74"/>
    </row>
    <row r="165" spans="3:23" s="44" customFormat="1" ht="19.5" customHeight="1">
      <c r="C165" s="453" t="s">
        <v>187</v>
      </c>
      <c r="D165" s="453"/>
      <c r="E165" s="453"/>
      <c r="F165" s="453"/>
      <c r="G165" s="453"/>
      <c r="H165" s="453"/>
      <c r="I165" s="453"/>
      <c r="J165" s="453"/>
      <c r="K165" s="453"/>
      <c r="L165" s="453"/>
      <c r="M165" s="453"/>
      <c r="N165" s="453"/>
      <c r="O165" s="453"/>
      <c r="P165" s="453"/>
      <c r="Q165" s="453"/>
      <c r="R165" s="453"/>
      <c r="T165" s="74"/>
      <c r="U165"/>
      <c r="V165"/>
      <c r="W165"/>
    </row>
    <row r="166" spans="3:23">
      <c r="T166" s="74"/>
    </row>
    <row r="167" spans="3:23" s="44" customFormat="1" ht="12.75" customHeight="1">
      <c r="C167" s="73"/>
      <c r="D167" s="73" t="s">
        <v>54</v>
      </c>
      <c r="E167" s="73" t="s">
        <v>55</v>
      </c>
      <c r="F167" s="73" t="s">
        <v>56</v>
      </c>
      <c r="G167" s="73" t="s">
        <v>57</v>
      </c>
      <c r="H167" s="73" t="s">
        <v>58</v>
      </c>
      <c r="I167" s="73" t="s">
        <v>59</v>
      </c>
      <c r="J167" s="73" t="s">
        <v>60</v>
      </c>
      <c r="K167" s="73" t="s">
        <v>61</v>
      </c>
      <c r="L167" s="73" t="s">
        <v>62</v>
      </c>
      <c r="M167" s="73" t="s">
        <v>63</v>
      </c>
      <c r="N167" s="73" t="s">
        <v>64</v>
      </c>
      <c r="O167" s="73">
        <v>2013</v>
      </c>
      <c r="P167" s="73">
        <v>2014</v>
      </c>
      <c r="Q167" s="73">
        <v>2015</v>
      </c>
      <c r="R167" s="73">
        <v>2016</v>
      </c>
      <c r="S167" s="73">
        <v>2017</v>
      </c>
      <c r="T167" s="74"/>
      <c r="U167"/>
      <c r="V167"/>
      <c r="W167"/>
    </row>
    <row r="168" spans="3:23" s="74" customFormat="1" ht="12.75" customHeight="1">
      <c r="C168" s="115" t="s">
        <v>79</v>
      </c>
      <c r="D168" s="66"/>
      <c r="E168" s="66"/>
      <c r="F168" s="66"/>
      <c r="G168" s="85">
        <v>61.226689662606447</v>
      </c>
      <c r="H168" s="85">
        <v>67.322216752292107</v>
      </c>
      <c r="I168" s="85">
        <v>59.28487618106589</v>
      </c>
      <c r="J168" s="85">
        <v>70.223018621207345</v>
      </c>
      <c r="K168" s="85">
        <v>52.457765537632483</v>
      </c>
      <c r="L168" s="85">
        <v>51.356839868589219</v>
      </c>
      <c r="M168" s="85">
        <v>48.511285665497219</v>
      </c>
      <c r="N168" s="85">
        <v>48.474977216760706</v>
      </c>
      <c r="O168" s="85">
        <v>52.58545135845749</v>
      </c>
      <c r="P168" s="85">
        <v>43.435095557210225</v>
      </c>
      <c r="Q168" s="85">
        <v>56.537868754695353</v>
      </c>
      <c r="R168" s="85">
        <v>34.037681260322508</v>
      </c>
      <c r="S168" s="85">
        <v>26.895250682947257</v>
      </c>
      <c r="V168" s="85"/>
      <c r="W168" s="85"/>
    </row>
    <row r="169" spans="3:23" s="74" customFormat="1" ht="12.75" customHeight="1">
      <c r="C169" s="115" t="s">
        <v>80</v>
      </c>
      <c r="D169" s="66"/>
      <c r="E169" s="66"/>
      <c r="F169" s="66"/>
      <c r="G169" s="85">
        <v>71.858914476545635</v>
      </c>
      <c r="H169" s="85">
        <v>81.598147501516181</v>
      </c>
      <c r="I169" s="85">
        <v>73.922812872816166</v>
      </c>
      <c r="J169" s="85">
        <v>78.019870014601878</v>
      </c>
      <c r="K169" s="85">
        <v>52.016617009079908</v>
      </c>
      <c r="L169" s="85">
        <v>61.533082772484924</v>
      </c>
      <c r="M169" s="85">
        <v>57.642891867490796</v>
      </c>
      <c r="N169" s="85">
        <v>41.708605071214855</v>
      </c>
      <c r="O169" s="85">
        <v>38.68087932250269</v>
      </c>
      <c r="P169" s="85">
        <v>33.060497229878337</v>
      </c>
      <c r="Q169" s="85">
        <v>33.487632249985175</v>
      </c>
      <c r="R169" s="85">
        <v>33.850493653032437</v>
      </c>
      <c r="S169" s="85">
        <v>31.062806877587832</v>
      </c>
      <c r="V169" s="85"/>
      <c r="W169" s="85"/>
    </row>
    <row r="170" spans="3:23" s="74" customFormat="1" ht="12.75" customHeight="1">
      <c r="C170" s="115" t="s">
        <v>83</v>
      </c>
      <c r="D170" s="66"/>
      <c r="E170" s="66"/>
      <c r="F170" s="66"/>
      <c r="G170" s="85">
        <v>57.633276952953707</v>
      </c>
      <c r="H170" s="85">
        <v>103.84279051690633</v>
      </c>
      <c r="I170" s="85">
        <v>145.62637468880672</v>
      </c>
      <c r="J170" s="85">
        <v>144.66288804041073</v>
      </c>
      <c r="K170" s="85">
        <v>126.5652191746307</v>
      </c>
      <c r="L170" s="85">
        <v>106.33352701917489</v>
      </c>
      <c r="M170" s="85">
        <v>76.211151077059867</v>
      </c>
      <c r="N170" s="85">
        <v>96.546730341534058</v>
      </c>
      <c r="O170" s="85">
        <v>78.887967569559592</v>
      </c>
      <c r="P170" s="85">
        <v>83.402835696413675</v>
      </c>
      <c r="Q170" s="85">
        <v>93.598336029581702</v>
      </c>
      <c r="R170" s="85">
        <v>65.80770296481019</v>
      </c>
      <c r="S170" s="85">
        <v>71.094395009632137</v>
      </c>
      <c r="V170" s="85"/>
      <c r="W170" s="85"/>
    </row>
    <row r="171" spans="3:23" s="74" customFormat="1" ht="12.75" customHeight="1">
      <c r="C171" s="115" t="s">
        <v>82</v>
      </c>
      <c r="D171" s="66"/>
      <c r="E171" s="66"/>
      <c r="F171" s="66"/>
      <c r="G171" s="85">
        <v>95.859444301370644</v>
      </c>
      <c r="H171" s="85">
        <v>76.008163839819829</v>
      </c>
      <c r="I171" s="85">
        <v>76.212119112613792</v>
      </c>
      <c r="J171" s="85">
        <v>51.494003658784486</v>
      </c>
      <c r="K171" s="85">
        <v>48.415078607259559</v>
      </c>
      <c r="L171" s="85">
        <v>38.943424604187086</v>
      </c>
      <c r="M171" s="85">
        <v>66.08048333153522</v>
      </c>
      <c r="N171" s="85">
        <v>66.274430242780824</v>
      </c>
      <c r="O171" s="85">
        <v>34.075729902134505</v>
      </c>
      <c r="P171" s="85">
        <v>39.703184469209496</v>
      </c>
      <c r="Q171" s="85">
        <v>41.660880433273157</v>
      </c>
      <c r="R171" s="85">
        <v>30.968904404622812</v>
      </c>
      <c r="S171" s="85">
        <v>33.977970948834837</v>
      </c>
      <c r="V171" s="85"/>
      <c r="W171" s="85"/>
    </row>
    <row r="172" spans="3:23" s="74" customFormat="1" ht="12.75" customHeight="1">
      <c r="C172" s="115" t="s">
        <v>84</v>
      </c>
      <c r="D172" s="66"/>
      <c r="E172" s="66"/>
      <c r="F172" s="66"/>
      <c r="G172" s="85">
        <v>32.90556103981573</v>
      </c>
      <c r="H172" s="85">
        <v>48.202726897121607</v>
      </c>
      <c r="I172" s="85">
        <v>28.932722909610771</v>
      </c>
      <c r="J172" s="85">
        <v>34.873872826610423</v>
      </c>
      <c r="K172" s="85">
        <v>28.001976610113655</v>
      </c>
      <c r="L172" s="85">
        <v>31.16797900262468</v>
      </c>
      <c r="M172" s="85">
        <v>31.281384283573988</v>
      </c>
      <c r="N172" s="85">
        <v>38.135031171242872</v>
      </c>
      <c r="O172" s="85">
        <v>28.28477779811324</v>
      </c>
      <c r="P172" s="85">
        <v>20.13220145622924</v>
      </c>
      <c r="Q172" s="85">
        <v>13.426423200859292</v>
      </c>
      <c r="R172" s="85">
        <v>26.936480412128152</v>
      </c>
      <c r="S172" s="85">
        <v>30.11846596613346</v>
      </c>
      <c r="V172" s="85"/>
      <c r="W172" s="85"/>
    </row>
    <row r="173" spans="3:23" s="74" customFormat="1" ht="12.75" customHeight="1">
      <c r="C173" s="115" t="s">
        <v>85</v>
      </c>
      <c r="D173" s="66"/>
      <c r="E173" s="66"/>
      <c r="F173" s="66"/>
      <c r="G173" s="85">
        <v>74.336101712293654</v>
      </c>
      <c r="H173" s="85">
        <v>77.678660920116272</v>
      </c>
      <c r="I173" s="85">
        <v>71.659198734844495</v>
      </c>
      <c r="J173" s="85">
        <v>59.211368582767889</v>
      </c>
      <c r="K173" s="85">
        <v>53.969729678624034</v>
      </c>
      <c r="L173" s="85">
        <v>82.552909795370027</v>
      </c>
      <c r="M173" s="85">
        <v>74.348002865495943</v>
      </c>
      <c r="N173" s="85">
        <v>66.208595569413163</v>
      </c>
      <c r="O173" s="85">
        <v>75.098783784824647</v>
      </c>
      <c r="P173" s="129">
        <v>66.819250088324296</v>
      </c>
      <c r="Q173" s="129">
        <v>62.73645714985215</v>
      </c>
      <c r="R173" s="129">
        <v>38.081456234886424</v>
      </c>
      <c r="S173" s="129">
        <v>35.570759322187826</v>
      </c>
      <c r="V173" s="85"/>
      <c r="W173" s="85"/>
    </row>
    <row r="174" spans="3:23" s="74" customFormat="1" ht="12.75" customHeight="1">
      <c r="C174" s="115" t="s">
        <v>86</v>
      </c>
      <c r="D174" s="66"/>
      <c r="E174" s="66"/>
      <c r="F174" s="66"/>
      <c r="G174" s="85">
        <v>62.368914891268354</v>
      </c>
      <c r="H174" s="85">
        <v>102.43857728990656</v>
      </c>
      <c r="I174" s="85">
        <v>99.168870419342653</v>
      </c>
      <c r="J174" s="85">
        <v>92.757722977266667</v>
      </c>
      <c r="K174" s="85">
        <v>90.113674120762397</v>
      </c>
      <c r="L174" s="85">
        <v>73.36098094111658</v>
      </c>
      <c r="M174" s="85">
        <v>75.933558136630452</v>
      </c>
      <c r="N174" s="85">
        <v>74.277053409216379</v>
      </c>
      <c r="O174" s="85">
        <v>78.520372237222716</v>
      </c>
      <c r="P174" s="85">
        <v>53.109967982276444</v>
      </c>
      <c r="Q174" s="85">
        <v>69.866696368450633</v>
      </c>
      <c r="R174" s="85">
        <v>39.484074756514872</v>
      </c>
      <c r="S174" s="85">
        <v>60.58494766975145</v>
      </c>
      <c r="V174" s="85"/>
      <c r="W174" s="85"/>
    </row>
    <row r="175" spans="3:23" s="74" customFormat="1" ht="12.75" customHeight="1">
      <c r="C175" s="115" t="s">
        <v>88</v>
      </c>
      <c r="D175" s="66"/>
      <c r="E175" s="66"/>
      <c r="F175" s="66"/>
      <c r="G175" s="85">
        <v>55.00089675375142</v>
      </c>
      <c r="H175" s="85">
        <v>80.59847203460059</v>
      </c>
      <c r="I175" s="85">
        <v>82.46259344856395</v>
      </c>
      <c r="J175" s="85">
        <v>58.89038123773117</v>
      </c>
      <c r="K175" s="85">
        <v>57.279524077498188</v>
      </c>
      <c r="L175" s="85">
        <v>56.240749876665021</v>
      </c>
      <c r="M175" s="85">
        <v>77.667640748327713</v>
      </c>
      <c r="N175" s="85">
        <v>46.053325913630822</v>
      </c>
      <c r="O175" s="85">
        <v>31.687807875860614</v>
      </c>
      <c r="P175" s="85">
        <v>53.103155292936314</v>
      </c>
      <c r="Q175" s="85">
        <v>59.637175121679078</v>
      </c>
      <c r="R175" s="85">
        <v>21.141852218452993</v>
      </c>
      <c r="S175" s="85">
        <v>19.053970371076073</v>
      </c>
      <c r="V175" s="85"/>
      <c r="W175" s="85"/>
    </row>
    <row r="176" spans="3:23" s="74" customFormat="1" ht="12.75" customHeight="1">
      <c r="C176" s="115" t="s">
        <v>87</v>
      </c>
      <c r="D176" s="66"/>
      <c r="E176" s="66"/>
      <c r="F176" s="66"/>
      <c r="G176" s="85">
        <v>120.05702708786674</v>
      </c>
      <c r="H176" s="85">
        <v>113.47359413657756</v>
      </c>
      <c r="I176" s="85">
        <v>103.73251829211819</v>
      </c>
      <c r="J176" s="85">
        <v>106.70198870430671</v>
      </c>
      <c r="K176" s="85">
        <v>97.138982056780478</v>
      </c>
      <c r="L176" s="85">
        <v>98.513180698713853</v>
      </c>
      <c r="M176" s="85">
        <v>100.18214936247723</v>
      </c>
      <c r="N176" s="85">
        <v>81.886668850311167</v>
      </c>
      <c r="O176" s="85">
        <v>60.156406657309006</v>
      </c>
      <c r="P176" s="85">
        <v>36.611931828582932</v>
      </c>
      <c r="Q176" s="85">
        <v>18.243181610872938</v>
      </c>
      <c r="R176" s="85">
        <v>25.529742149604289</v>
      </c>
      <c r="S176" s="85">
        <v>29.305639504002052</v>
      </c>
      <c r="V176" s="85"/>
      <c r="W176" s="85"/>
    </row>
    <row r="177" spans="3:23" s="74" customFormat="1" ht="12.75" customHeight="1">
      <c r="C177" s="116" t="s">
        <v>89</v>
      </c>
      <c r="D177" s="34"/>
      <c r="E177" s="34"/>
      <c r="F177" s="34"/>
      <c r="G177" s="117">
        <v>68.723274282223585</v>
      </c>
      <c r="H177" s="117">
        <v>84.652625034116468</v>
      </c>
      <c r="I177" s="117">
        <v>83.326329611663382</v>
      </c>
      <c r="J177" s="117">
        <v>80.148151368513908</v>
      </c>
      <c r="K177" s="117">
        <v>67.610541160855021</v>
      </c>
      <c r="L177" s="117">
        <v>68.947638782773211</v>
      </c>
      <c r="M177" s="117">
        <v>66.051321400560113</v>
      </c>
      <c r="N177" s="117">
        <v>61.243216957656728</v>
      </c>
      <c r="O177" s="117">
        <v>57.267115428902166</v>
      </c>
      <c r="P177" s="117">
        <v>50.858388702620232</v>
      </c>
      <c r="Q177" s="117">
        <v>55.612804030292622</v>
      </c>
      <c r="R177" s="117">
        <v>37.546583363313708</v>
      </c>
      <c r="S177" s="117">
        <v>39.040368693433123</v>
      </c>
      <c r="V177" s="85"/>
      <c r="W177" s="85"/>
    </row>
    <row r="178" spans="3:23" s="74" customFormat="1" ht="12.75" customHeight="1">
      <c r="C178" s="114"/>
      <c r="D178" s="90"/>
      <c r="E178" s="42"/>
      <c r="F178" s="85"/>
      <c r="G178" s="85"/>
      <c r="H178" s="85"/>
      <c r="I178" s="85"/>
      <c r="J178" s="85"/>
      <c r="K178" s="85"/>
      <c r="L178" s="67" t="s">
        <v>96</v>
      </c>
      <c r="N178" s="67"/>
      <c r="O178" s="118"/>
      <c r="P178" s="118">
        <v>4.1427578537670273</v>
      </c>
      <c r="Q178" s="118">
        <v>6.9712040674832449</v>
      </c>
      <c r="R178" s="118">
        <v>3.1126744376432653</v>
      </c>
      <c r="S178" s="118">
        <v>3.7312115860930186</v>
      </c>
      <c r="U178"/>
      <c r="V178"/>
      <c r="W178"/>
    </row>
    <row r="179" spans="3:23" s="74" customFormat="1" ht="12.75" customHeight="1">
      <c r="C179" s="114"/>
      <c r="D179" s="90"/>
      <c r="E179" s="42"/>
      <c r="F179" s="85"/>
      <c r="G179" s="85"/>
      <c r="H179" s="85"/>
      <c r="I179" s="85"/>
      <c r="J179" s="85"/>
      <c r="K179" s="85"/>
      <c r="L179" s="85"/>
      <c r="M179" s="85"/>
      <c r="N179" s="85"/>
      <c r="U179"/>
      <c r="V179"/>
      <c r="W179"/>
    </row>
    <row r="180" spans="3:23" s="74" customFormat="1" ht="12.75" customHeight="1">
      <c r="C180" s="114"/>
      <c r="D180" s="90"/>
      <c r="E180" s="42"/>
      <c r="F180" s="85"/>
      <c r="G180" s="85"/>
      <c r="H180" s="85"/>
      <c r="I180" s="85"/>
      <c r="J180" s="85"/>
      <c r="K180" s="85"/>
      <c r="L180" s="85"/>
      <c r="M180" s="85"/>
      <c r="N180" s="85"/>
      <c r="U180"/>
      <c r="V180"/>
      <c r="W180"/>
    </row>
    <row r="181" spans="3:23" s="74" customFormat="1" ht="12.75" customHeight="1">
      <c r="C181" s="114"/>
      <c r="D181" s="90"/>
      <c r="E181" s="42"/>
      <c r="F181" s="85"/>
      <c r="G181" s="85"/>
      <c r="H181" s="85"/>
      <c r="I181" s="85"/>
      <c r="J181" s="85"/>
      <c r="K181" s="85"/>
      <c r="L181" s="85"/>
      <c r="M181" s="85"/>
      <c r="N181" s="85"/>
      <c r="U181"/>
      <c r="V181"/>
      <c r="W181"/>
    </row>
    <row r="182" spans="3:23" s="74" customFormat="1" ht="12.75" customHeight="1">
      <c r="C182" s="10"/>
      <c r="D182" s="90"/>
      <c r="E182" s="42"/>
      <c r="F182" s="85"/>
      <c r="G182" s="85"/>
      <c r="H182" s="85"/>
      <c r="I182" s="85"/>
      <c r="J182" s="85"/>
      <c r="K182" s="85"/>
      <c r="L182" s="85"/>
      <c r="M182" s="85"/>
      <c r="N182" s="85"/>
      <c r="O182" s="85"/>
      <c r="U182"/>
      <c r="V182"/>
      <c r="W182"/>
    </row>
    <row r="183" spans="3:23" s="44" customFormat="1" ht="19.5" customHeight="1">
      <c r="C183" s="453" t="s">
        <v>188</v>
      </c>
      <c r="D183" s="453"/>
      <c r="E183" s="453"/>
      <c r="F183" s="453"/>
      <c r="G183" s="453"/>
      <c r="H183" s="453"/>
      <c r="I183" s="453"/>
      <c r="J183" s="453"/>
      <c r="K183" s="453"/>
      <c r="L183" s="453"/>
      <c r="M183" s="453"/>
      <c r="N183" s="453"/>
      <c r="O183" s="453"/>
      <c r="P183" s="453"/>
      <c r="Q183" s="453"/>
      <c r="R183" s="453"/>
      <c r="T183" s="74"/>
      <c r="U183"/>
      <c r="V183"/>
      <c r="W183"/>
    </row>
    <row r="184" spans="3:23">
      <c r="C184" s="10"/>
    </row>
    <row r="185" spans="3:23" s="44" customFormat="1" ht="12.75" customHeight="1">
      <c r="C185" s="73"/>
      <c r="D185" s="73" t="s">
        <v>54</v>
      </c>
      <c r="E185" s="73" t="s">
        <v>55</v>
      </c>
      <c r="F185" s="73" t="s">
        <v>56</v>
      </c>
      <c r="G185" s="73" t="s">
        <v>57</v>
      </c>
      <c r="H185" s="73" t="s">
        <v>58</v>
      </c>
      <c r="I185" s="73" t="s">
        <v>59</v>
      </c>
      <c r="J185" s="73" t="s">
        <v>60</v>
      </c>
      <c r="K185" s="73" t="s">
        <v>61</v>
      </c>
      <c r="L185" s="73" t="s">
        <v>62</v>
      </c>
      <c r="M185" s="73" t="s">
        <v>63</v>
      </c>
      <c r="N185" s="73" t="s">
        <v>64</v>
      </c>
      <c r="O185" s="73">
        <v>2013</v>
      </c>
      <c r="P185" s="73">
        <v>2014</v>
      </c>
      <c r="Q185" s="73">
        <v>2015</v>
      </c>
      <c r="R185" s="73">
        <v>2016</v>
      </c>
      <c r="S185" s="73">
        <v>2017</v>
      </c>
      <c r="T185"/>
      <c r="U185"/>
      <c r="V185"/>
      <c r="W185"/>
    </row>
    <row r="186" spans="3:23" s="74" customFormat="1" ht="12.75" customHeight="1">
      <c r="C186" s="115" t="s">
        <v>79</v>
      </c>
      <c r="D186" s="66"/>
      <c r="E186" s="66"/>
      <c r="F186" s="66"/>
      <c r="G186" s="85">
        <v>17.678128705400454</v>
      </c>
      <c r="H186" s="85">
        <v>31.136525247935108</v>
      </c>
      <c r="I186" s="85">
        <v>21.820128038864532</v>
      </c>
      <c r="J186" s="85">
        <v>27.443478541621264</v>
      </c>
      <c r="K186" s="85">
        <v>32.189992489001753</v>
      </c>
      <c r="L186" s="85">
        <v>22.346105897019736</v>
      </c>
      <c r="M186" s="85">
        <v>25.225868546058557</v>
      </c>
      <c r="N186" s="85">
        <v>23.267989064045139</v>
      </c>
      <c r="O186" s="85">
        <v>12.854221443178499</v>
      </c>
      <c r="P186" s="85">
        <v>12.797840655249441</v>
      </c>
      <c r="Q186" s="85">
        <v>21.685757878513286</v>
      </c>
      <c r="R186" s="85">
        <v>30.16976293528586</v>
      </c>
      <c r="S186" s="85">
        <v>14.60027894217137</v>
      </c>
      <c r="T186"/>
      <c r="U186"/>
      <c r="V186"/>
      <c r="W186"/>
    </row>
    <row r="187" spans="3:23" s="74" customFormat="1" ht="12.75" customHeight="1">
      <c r="C187" s="115" t="s">
        <v>80</v>
      </c>
      <c r="D187" s="66"/>
      <c r="E187" s="66"/>
      <c r="F187" s="66"/>
      <c r="G187" s="85">
        <v>22.692288782067042</v>
      </c>
      <c r="H187" s="85">
        <v>31.242533953283221</v>
      </c>
      <c r="I187" s="85">
        <v>37.327360955580438</v>
      </c>
      <c r="J187" s="85">
        <v>35.073152575371488</v>
      </c>
      <c r="K187" s="85">
        <v>37.154726435057079</v>
      </c>
      <c r="L187" s="85">
        <v>32.514640328642599</v>
      </c>
      <c r="M187" s="85">
        <v>35.071879991666087</v>
      </c>
      <c r="N187" s="85">
        <v>28.954734099025192</v>
      </c>
      <c r="O187" s="85">
        <v>45.18474398734827</v>
      </c>
      <c r="P187" s="85">
        <v>42.45663854784376</v>
      </c>
      <c r="Q187" s="85">
        <v>65.579946489554303</v>
      </c>
      <c r="R187" s="85">
        <v>41.607898448519038</v>
      </c>
      <c r="S187" s="85">
        <v>54.359912035778706</v>
      </c>
      <c r="T187"/>
      <c r="U187"/>
      <c r="V187"/>
      <c r="W187"/>
    </row>
    <row r="188" spans="3:23" s="74" customFormat="1" ht="12.75" customHeight="1">
      <c r="C188" s="115" t="s">
        <v>83</v>
      </c>
      <c r="D188" s="66"/>
      <c r="E188" s="66"/>
      <c r="F188" s="66"/>
      <c r="G188" s="85">
        <v>35.707573764330014</v>
      </c>
      <c r="H188" s="85">
        <v>55.261368052856589</v>
      </c>
      <c r="I188" s="85">
        <v>51.361999371570832</v>
      </c>
      <c r="J188" s="85">
        <v>52.173500604738301</v>
      </c>
      <c r="K188" s="85">
        <v>50.977657723115144</v>
      </c>
      <c r="L188" s="85">
        <v>41.255084253341089</v>
      </c>
      <c r="M188" s="85">
        <v>31.177289076979037</v>
      </c>
      <c r="N188" s="85">
        <v>40.802487227672131</v>
      </c>
      <c r="O188" s="85">
        <v>36.276948590381423</v>
      </c>
      <c r="P188" s="85">
        <v>48.651654156241314</v>
      </c>
      <c r="Q188" s="85">
        <v>39.288190432170097</v>
      </c>
      <c r="R188" s="85">
        <v>33.481112034727992</v>
      </c>
      <c r="S188" s="85">
        <v>18.346940647647006</v>
      </c>
      <c r="T188"/>
      <c r="U188"/>
      <c r="V188"/>
      <c r="W188"/>
    </row>
    <row r="189" spans="3:23" s="74" customFormat="1" ht="12.75" customHeight="1">
      <c r="C189" s="115" t="s">
        <v>82</v>
      </c>
      <c r="D189" s="66"/>
      <c r="E189" s="66"/>
      <c r="F189" s="66"/>
      <c r="G189" s="85">
        <v>8.5844278478839389</v>
      </c>
      <c r="H189" s="85">
        <v>14.075585896262933</v>
      </c>
      <c r="I189" s="85">
        <v>6.9283744647830723</v>
      </c>
      <c r="J189" s="85">
        <v>21.681685751067146</v>
      </c>
      <c r="K189" s="85">
        <v>16.138359535753192</v>
      </c>
      <c r="L189" s="85">
        <v>20.14315065733815</v>
      </c>
      <c r="M189" s="85">
        <v>16.182975509763729</v>
      </c>
      <c r="N189" s="85">
        <v>18.935551497937379</v>
      </c>
      <c r="O189" s="85">
        <v>14.993321156939182</v>
      </c>
      <c r="P189" s="85">
        <v>21.905205224391445</v>
      </c>
      <c r="Q189" s="85">
        <v>36.106096375503405</v>
      </c>
      <c r="R189" s="85">
        <v>8.4460648376244034</v>
      </c>
      <c r="S189" s="85">
        <v>16.988985474417419</v>
      </c>
      <c r="T189"/>
      <c r="U189"/>
      <c r="V189"/>
      <c r="W189"/>
    </row>
    <row r="190" spans="3:23" s="74" customFormat="1" ht="12.75" customHeight="1">
      <c r="C190" s="115" t="s">
        <v>84</v>
      </c>
      <c r="D190" s="66"/>
      <c r="E190" s="66"/>
      <c r="F190" s="66"/>
      <c r="G190" s="85">
        <v>36.369304307164754</v>
      </c>
      <c r="H190" s="85">
        <v>36.152045172841206</v>
      </c>
      <c r="I190" s="85">
        <v>30.634647786646699</v>
      </c>
      <c r="J190" s="85">
        <v>41.516515269774317</v>
      </c>
      <c r="K190" s="85">
        <v>34.590676988963928</v>
      </c>
      <c r="L190" s="85">
        <v>29.527559055118118</v>
      </c>
      <c r="M190" s="85">
        <v>21.403052404550618</v>
      </c>
      <c r="N190" s="85">
        <v>26.528717336516781</v>
      </c>
      <c r="O190" s="85">
        <v>28.28477779811324</v>
      </c>
      <c r="P190" s="85">
        <v>43.619769821830019</v>
      </c>
      <c r="Q190" s="85">
        <v>33.566058002148225</v>
      </c>
      <c r="R190" s="85">
        <v>47.138840721224263</v>
      </c>
      <c r="S190" s="85">
        <v>30.11846596613346</v>
      </c>
      <c r="T190"/>
      <c r="U190"/>
      <c r="V190"/>
      <c r="W190"/>
    </row>
    <row r="191" spans="3:23" s="74" customFormat="1" ht="12.75" customHeight="1">
      <c r="C191" s="115" t="s">
        <v>85</v>
      </c>
      <c r="D191" s="66"/>
      <c r="E191" s="66"/>
      <c r="F191" s="66"/>
      <c r="G191" s="85">
        <v>59.38343757476332</v>
      </c>
      <c r="H191" s="85">
        <v>50.950519528248307</v>
      </c>
      <c r="I191" s="85">
        <v>46.537295730100155</v>
      </c>
      <c r="J191" s="85">
        <v>51.609909102547704</v>
      </c>
      <c r="K191" s="85">
        <v>66.181858292035329</v>
      </c>
      <c r="L191" s="85">
        <v>55.294873542181826</v>
      </c>
      <c r="M191" s="85">
        <v>61.569439872988816</v>
      </c>
      <c r="N191" s="85">
        <v>58.124987970822026</v>
      </c>
      <c r="O191" s="85">
        <v>50.065855856549753</v>
      </c>
      <c r="P191" s="129">
        <v>40.321961260195692</v>
      </c>
      <c r="Q191" s="129">
        <v>38.253937286495216</v>
      </c>
      <c r="R191" s="129">
        <v>32.750052362002322</v>
      </c>
      <c r="S191" s="129">
        <v>42.382181320053583</v>
      </c>
      <c r="T191"/>
      <c r="U191"/>
      <c r="V191"/>
      <c r="W191"/>
    </row>
    <row r="192" spans="3:23" s="74" customFormat="1" ht="12.75" customHeight="1">
      <c r="C192" s="115" t="s">
        <v>86</v>
      </c>
      <c r="D192" s="66"/>
      <c r="E192" s="66"/>
      <c r="F192" s="66"/>
      <c r="G192" s="85">
        <v>36.979799094822837</v>
      </c>
      <c r="H192" s="85">
        <v>41.51458132275161</v>
      </c>
      <c r="I192" s="85">
        <v>38.828023338790246</v>
      </c>
      <c r="J192" s="85">
        <v>49.709939938093186</v>
      </c>
      <c r="K192" s="85">
        <v>38.260554375295762</v>
      </c>
      <c r="L192" s="85">
        <v>33.436637571801434</v>
      </c>
      <c r="M192" s="85">
        <v>38.965904833270891</v>
      </c>
      <c r="N192" s="85">
        <v>43.160990494544649</v>
      </c>
      <c r="O192" s="85">
        <v>37.993728501881954</v>
      </c>
      <c r="P192" s="85">
        <v>43.499592823578801</v>
      </c>
      <c r="Q192" s="85">
        <v>39.489871860428615</v>
      </c>
      <c r="R192" s="85">
        <v>31.384777370563103</v>
      </c>
      <c r="S192" s="85">
        <v>22.214480812242197</v>
      </c>
      <c r="T192"/>
      <c r="U192"/>
      <c r="V192"/>
      <c r="W192"/>
    </row>
    <row r="193" spans="3:23" s="74" customFormat="1" ht="12.75" customHeight="1">
      <c r="C193" s="115" t="s">
        <v>88</v>
      </c>
      <c r="D193" s="66"/>
      <c r="E193" s="66"/>
      <c r="F193" s="66"/>
      <c r="G193" s="85">
        <v>82.501345130627129</v>
      </c>
      <c r="H193" s="85">
        <v>65.841005324039912</v>
      </c>
      <c r="I193" s="85">
        <v>50.996603843190869</v>
      </c>
      <c r="J193" s="85">
        <v>56.824052071494989</v>
      </c>
      <c r="K193" s="85">
        <v>53.259908352761478</v>
      </c>
      <c r="L193" s="85">
        <v>40.453872718302911</v>
      </c>
      <c r="M193" s="85">
        <v>31.067056299331089</v>
      </c>
      <c r="N193" s="85">
        <v>31.661661565621191</v>
      </c>
      <c r="O193" s="85">
        <v>41.290173898848678</v>
      </c>
      <c r="P193" s="85">
        <v>38.620476576680957</v>
      </c>
      <c r="Q193" s="85">
        <v>40.399376695330986</v>
      </c>
      <c r="R193" s="85">
        <v>15.375892522511268</v>
      </c>
      <c r="S193" s="85">
        <v>51.4457200019054</v>
      </c>
      <c r="T193"/>
      <c r="U193"/>
      <c r="V193"/>
      <c r="W193"/>
    </row>
    <row r="194" spans="3:23" s="74" customFormat="1" ht="12.75" customHeight="1">
      <c r="C194" s="115" t="s">
        <v>87</v>
      </c>
      <c r="D194" s="66"/>
      <c r="E194" s="66"/>
      <c r="F194" s="66"/>
      <c r="G194" s="85">
        <v>33.76603886846253</v>
      </c>
      <c r="H194" s="85">
        <v>31.623788529865877</v>
      </c>
      <c r="I194" s="85">
        <v>40.752060757617855</v>
      </c>
      <c r="J194" s="85">
        <v>34.954099747962545</v>
      </c>
      <c r="K194" s="85">
        <v>27.49216473305108</v>
      </c>
      <c r="L194" s="85">
        <v>45.607954027182338</v>
      </c>
      <c r="M194" s="85">
        <v>52.823315118397083</v>
      </c>
      <c r="N194" s="85">
        <v>32.754667540124466</v>
      </c>
      <c r="O194" s="85">
        <v>34.635506863299121</v>
      </c>
      <c r="P194" s="85">
        <v>34.78133523715379</v>
      </c>
      <c r="Q194" s="85">
        <v>40.134999543920458</v>
      </c>
      <c r="R194" s="85">
        <v>14.588424085488166</v>
      </c>
      <c r="S194" s="85">
        <v>21.979229628001537</v>
      </c>
      <c r="T194"/>
      <c r="U194"/>
      <c r="V194"/>
      <c r="W194"/>
    </row>
    <row r="195" spans="3:23" s="74" customFormat="1" ht="12.75" customHeight="1">
      <c r="C195" s="116" t="s">
        <v>89</v>
      </c>
      <c r="D195" s="34"/>
      <c r="E195" s="34"/>
      <c r="F195" s="34"/>
      <c r="G195" s="117">
        <v>36.083462095895172</v>
      </c>
      <c r="H195" s="117">
        <v>41.085713701903082</v>
      </c>
      <c r="I195" s="117">
        <v>37.784180496323224</v>
      </c>
      <c r="J195" s="117">
        <v>42.423124740114538</v>
      </c>
      <c r="K195" s="117">
        <v>42.93061969416253</v>
      </c>
      <c r="L195" s="117">
        <v>36.320631144496602</v>
      </c>
      <c r="M195" s="117">
        <v>37.20913780237526</v>
      </c>
      <c r="N195" s="117">
        <v>36.759494563731941</v>
      </c>
      <c r="O195" s="117">
        <v>35.664573665686397</v>
      </c>
      <c r="P195" s="117">
        <v>36.200810189130486</v>
      </c>
      <c r="Q195" s="117">
        <v>40.891767669332808</v>
      </c>
      <c r="R195" s="117">
        <v>31.402596994771468</v>
      </c>
      <c r="S195" s="117">
        <v>32.64699821053641</v>
      </c>
      <c r="T195"/>
      <c r="U195"/>
      <c r="V195"/>
      <c r="W195"/>
    </row>
    <row r="196" spans="3:23">
      <c r="L196" s="67" t="s">
        <v>96</v>
      </c>
      <c r="M196" s="74"/>
      <c r="N196" s="67"/>
      <c r="O196" s="118"/>
      <c r="P196" s="118">
        <v>3.801551798215685</v>
      </c>
      <c r="Q196" s="118">
        <v>3.0241021253184939</v>
      </c>
      <c r="R196" s="118">
        <v>5.5811601766584173</v>
      </c>
      <c r="S196" s="118">
        <v>3.7232105120105494</v>
      </c>
    </row>
  </sheetData>
  <mergeCells count="8">
    <mergeCell ref="C183:R183"/>
    <mergeCell ref="D4:J4"/>
    <mergeCell ref="D6:Q6"/>
    <mergeCell ref="C2:R3"/>
    <mergeCell ref="C109:R109"/>
    <mergeCell ref="C127:R127"/>
    <mergeCell ref="C145:R145"/>
    <mergeCell ref="C165:R165"/>
  </mergeCells>
  <phoneticPr fontId="2" type="noConversion"/>
  <hyperlinks>
    <hyperlink ref="C4" location="ÍNDICE!A1" display="Índice"/>
    <hyperlink ref="D4" location="PCV!A1" display="Tabla general de Cardiopatía isquémica"/>
  </hyperlinks>
  <pageMargins left="0.75" right="0.75" top="1" bottom="1"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55"/>
  <sheetViews>
    <sheetView showGridLines="0" showRowColHeaders="0" workbookViewId="0">
      <pane ySplit="6" topLeftCell="A7" activePane="bottomLeft" state="frozen"/>
      <selection pane="bottomLeft" activeCell="K4" sqref="K4"/>
    </sheetView>
  </sheetViews>
  <sheetFormatPr baseColWidth="10" defaultRowHeight="12.75"/>
  <cols>
    <col min="1" max="1" width="5.7109375" style="44" customWidth="1"/>
    <col min="2" max="2" width="21.28515625" style="44" customWidth="1"/>
    <col min="3" max="3" width="14.42578125" style="44" customWidth="1"/>
    <col min="4" max="19" width="7.85546875" style="44" customWidth="1"/>
    <col min="20" max="16384" width="11.42578125" style="44"/>
  </cols>
  <sheetData>
    <row r="1" spans="1:20">
      <c r="A1" s="43"/>
      <c r="B1" s="43"/>
      <c r="C1" s="43"/>
      <c r="D1" s="43"/>
      <c r="E1" s="43"/>
      <c r="F1" s="43"/>
      <c r="G1" s="43"/>
      <c r="H1" s="43"/>
      <c r="I1" s="43"/>
      <c r="J1" s="43"/>
      <c r="K1" s="43"/>
      <c r="L1" s="43"/>
      <c r="M1" s="43"/>
      <c r="N1" s="43"/>
      <c r="O1" s="43"/>
    </row>
    <row r="2" spans="1:20" ht="12.75" customHeight="1">
      <c r="A2" s="43"/>
      <c r="B2" s="425" t="s">
        <v>191</v>
      </c>
      <c r="C2" s="425"/>
      <c r="D2" s="425"/>
      <c r="E2" s="425"/>
      <c r="F2" s="425"/>
      <c r="G2" s="425"/>
      <c r="H2" s="425"/>
      <c r="I2" s="425"/>
      <c r="J2" s="425"/>
      <c r="K2" s="425"/>
      <c r="L2" s="425"/>
      <c r="M2" s="425"/>
      <c r="N2" s="425"/>
      <c r="O2" s="425"/>
      <c r="P2" s="425"/>
      <c r="Q2" s="425"/>
      <c r="R2" s="425"/>
      <c r="S2" s="425"/>
    </row>
    <row r="3" spans="1:20" ht="17.25" customHeight="1">
      <c r="A3" s="43"/>
      <c r="B3" s="425"/>
      <c r="C3" s="425"/>
      <c r="D3" s="425"/>
      <c r="E3" s="425"/>
      <c r="F3" s="425"/>
      <c r="G3" s="425"/>
      <c r="H3" s="425"/>
      <c r="I3" s="425"/>
      <c r="J3" s="425"/>
      <c r="K3" s="425"/>
      <c r="L3" s="425"/>
      <c r="M3" s="425"/>
      <c r="N3" s="425"/>
      <c r="O3" s="425"/>
      <c r="P3" s="425"/>
      <c r="Q3" s="425"/>
      <c r="R3" s="425"/>
      <c r="S3" s="425"/>
    </row>
    <row r="4" spans="1:20" ht="14.25" customHeight="1">
      <c r="A4" s="10"/>
      <c r="B4" s="110" t="s">
        <v>33</v>
      </c>
      <c r="C4" s="455" t="s">
        <v>277</v>
      </c>
      <c r="D4" s="455"/>
      <c r="E4" s="372"/>
      <c r="F4" s="455" t="s">
        <v>278</v>
      </c>
      <c r="G4" s="455"/>
      <c r="H4" s="455"/>
      <c r="I4" s="373"/>
      <c r="J4" s="372" t="s">
        <v>292</v>
      </c>
      <c r="K4" s="372"/>
      <c r="L4" s="372"/>
      <c r="M4" s="372"/>
      <c r="N4" s="373"/>
      <c r="O4" s="456"/>
      <c r="P4" s="456"/>
      <c r="Q4" s="456"/>
      <c r="R4" s="456"/>
      <c r="S4" s="456"/>
      <c r="T4" s="456"/>
    </row>
    <row r="5" spans="1:20" ht="14.25" customHeight="1">
      <c r="A5" s="11"/>
      <c r="B5" s="21"/>
      <c r="C5" s="20"/>
      <c r="D5" s="428" t="s">
        <v>16</v>
      </c>
      <c r="E5" s="428"/>
      <c r="F5" s="428"/>
      <c r="G5" s="428"/>
      <c r="H5" s="428"/>
      <c r="I5" s="428"/>
      <c r="J5" s="428"/>
      <c r="K5" s="428"/>
      <c r="L5" s="428"/>
      <c r="M5" s="428"/>
      <c r="N5" s="428"/>
      <c r="O5" s="428"/>
      <c r="P5" s="428"/>
      <c r="Q5" s="93"/>
      <c r="R5" s="93"/>
      <c r="S5" s="93"/>
    </row>
    <row r="6" spans="1:20" ht="12.75" customHeight="1">
      <c r="A6" s="22"/>
      <c r="B6" s="24"/>
      <c r="C6" s="25"/>
      <c r="D6" s="73" t="s">
        <v>54</v>
      </c>
      <c r="E6" s="73" t="s">
        <v>55</v>
      </c>
      <c r="F6" s="73" t="s">
        <v>56</v>
      </c>
      <c r="G6" s="73" t="s">
        <v>57</v>
      </c>
      <c r="H6" s="73" t="s">
        <v>58</v>
      </c>
      <c r="I6" s="73" t="s">
        <v>59</v>
      </c>
      <c r="J6" s="73" t="s">
        <v>60</v>
      </c>
      <c r="K6" s="73" t="s">
        <v>61</v>
      </c>
      <c r="L6" s="73" t="s">
        <v>62</v>
      </c>
      <c r="M6" s="73" t="s">
        <v>63</v>
      </c>
      <c r="N6" s="73" t="s">
        <v>64</v>
      </c>
      <c r="O6" s="73">
        <v>2013</v>
      </c>
      <c r="P6" s="73">
        <v>2014</v>
      </c>
      <c r="Q6" s="261" t="s">
        <v>257</v>
      </c>
      <c r="R6" s="261" t="s">
        <v>255</v>
      </c>
      <c r="S6" s="261" t="s">
        <v>256</v>
      </c>
    </row>
    <row r="7" spans="1:20" ht="12.75" customHeight="1">
      <c r="A7" s="18"/>
      <c r="B7" s="8" t="s">
        <v>9</v>
      </c>
      <c r="C7" s="26"/>
      <c r="D7" s="27">
        <v>924</v>
      </c>
      <c r="E7" s="27">
        <v>867</v>
      </c>
      <c r="F7" s="27">
        <v>899</v>
      </c>
      <c r="G7" s="27">
        <v>873</v>
      </c>
      <c r="H7" s="27">
        <v>924</v>
      </c>
      <c r="I7" s="66">
        <v>837</v>
      </c>
      <c r="J7" s="28">
        <v>903</v>
      </c>
      <c r="K7" s="28">
        <v>825</v>
      </c>
      <c r="L7" s="28">
        <v>901</v>
      </c>
      <c r="M7" s="28">
        <v>818</v>
      </c>
      <c r="N7" s="28">
        <v>803</v>
      </c>
      <c r="O7" s="28">
        <v>834</v>
      </c>
      <c r="P7" s="28">
        <v>816</v>
      </c>
      <c r="Q7" s="28">
        <v>816</v>
      </c>
      <c r="R7" s="28">
        <v>772</v>
      </c>
      <c r="S7" s="28">
        <v>810</v>
      </c>
    </row>
    <row r="8" spans="1:20" ht="12.75" customHeight="1">
      <c r="A8" s="18"/>
      <c r="B8" s="6" t="s">
        <v>15</v>
      </c>
      <c r="C8" s="11"/>
      <c r="D8" s="80">
        <v>75.305999999999997</v>
      </c>
      <c r="E8" s="80">
        <v>68.30913230856504</v>
      </c>
      <c r="F8" s="80">
        <v>69.437256988910121</v>
      </c>
      <c r="G8" s="80">
        <v>65.354486327212626</v>
      </c>
      <c r="H8" s="80">
        <v>67.430194423727258</v>
      </c>
      <c r="I8" s="80">
        <v>60.124256797381257</v>
      </c>
      <c r="J8" s="80">
        <v>63.319143207146155</v>
      </c>
      <c r="K8" s="81">
        <v>57.033431960843956</v>
      </c>
      <c r="L8" s="81">
        <v>61.628792205633594</v>
      </c>
      <c r="M8" s="81">
        <v>55.643646658762279</v>
      </c>
      <c r="N8" s="81">
        <v>54.461022388702489</v>
      </c>
      <c r="O8" s="81">
        <v>56.655722737490393</v>
      </c>
      <c r="P8" s="81">
        <v>55.630623567477357</v>
      </c>
      <c r="Q8" s="81">
        <v>55.612804030292622</v>
      </c>
      <c r="R8" s="81">
        <v>52.701749739051245</v>
      </c>
      <c r="S8" s="81">
        <v>55.09180948028019</v>
      </c>
    </row>
    <row r="9" spans="1:20" ht="12.75" customHeight="1">
      <c r="A9" s="11"/>
      <c r="B9" s="6" t="s">
        <v>37</v>
      </c>
      <c r="C9" s="11"/>
      <c r="D9" s="86">
        <v>1.1158008658008658</v>
      </c>
      <c r="E9" s="86">
        <v>1.1430219146482121</v>
      </c>
      <c r="F9" s="86">
        <v>1.1390433815350389</v>
      </c>
      <c r="G9" s="86">
        <v>1.1741122565864834</v>
      </c>
      <c r="H9" s="86">
        <v>1.1720779220779221</v>
      </c>
      <c r="I9" s="86">
        <v>1.1863799283154122</v>
      </c>
      <c r="J9" s="87">
        <v>1.1638981173864895</v>
      </c>
      <c r="K9" s="87">
        <v>1.1903030303030302</v>
      </c>
      <c r="L9" s="87">
        <v>1.1698113207547169</v>
      </c>
      <c r="M9" s="87">
        <v>1.2347188264058679</v>
      </c>
      <c r="N9" s="87">
        <v>1.2154420921544209</v>
      </c>
      <c r="O9" s="87">
        <v>1.2434052757793765</v>
      </c>
      <c r="P9" s="87">
        <v>1.1850490196078431</v>
      </c>
      <c r="Q9" s="87">
        <v>1.2843137254901962</v>
      </c>
      <c r="R9" s="87">
        <v>1.2512953367875648</v>
      </c>
      <c r="S9" s="87">
        <v>1.2296296296296296</v>
      </c>
    </row>
    <row r="10" spans="1:20">
      <c r="A10" s="11"/>
      <c r="B10" s="6" t="s">
        <v>2</v>
      </c>
      <c r="C10" s="11"/>
      <c r="D10" s="80">
        <v>67.857142857142861</v>
      </c>
      <c r="E10" s="80">
        <v>69.550173010380618</v>
      </c>
      <c r="F10" s="80">
        <v>67.296996662958847</v>
      </c>
      <c r="G10" s="80">
        <v>67.697594501718214</v>
      </c>
      <c r="H10" s="80">
        <v>70.887445887445892</v>
      </c>
      <c r="I10" s="80">
        <v>68.578255675029865</v>
      </c>
      <c r="J10" s="81">
        <v>70.542635658914733</v>
      </c>
      <c r="K10" s="81">
        <v>71.272727272727266</v>
      </c>
      <c r="L10" s="81">
        <v>71.698113207547166</v>
      </c>
      <c r="M10" s="81">
        <v>71.882640586797066</v>
      </c>
      <c r="N10" s="81">
        <v>73.972602739726028</v>
      </c>
      <c r="O10" s="81">
        <v>70.228091236494606</v>
      </c>
      <c r="P10" s="81">
        <v>72.794117647058826</v>
      </c>
      <c r="Q10" s="81">
        <v>72.303921568627459</v>
      </c>
      <c r="R10" s="81">
        <v>77.202072538860108</v>
      </c>
      <c r="S10" s="81">
        <v>73.580246913580254</v>
      </c>
    </row>
    <row r="11" spans="1:20" ht="12.75" customHeight="1">
      <c r="A11" s="11"/>
      <c r="B11" s="6" t="s">
        <v>5</v>
      </c>
      <c r="C11" s="58"/>
      <c r="D11" s="80">
        <v>79.870129870129873</v>
      </c>
      <c r="E11" s="80">
        <v>80.046136101499428</v>
      </c>
      <c r="F11" s="80">
        <v>78.197997775305893</v>
      </c>
      <c r="G11" s="80">
        <v>79.725085910652922</v>
      </c>
      <c r="H11" s="80">
        <v>80.194805194805198</v>
      </c>
      <c r="I11" s="80">
        <v>77.658303464755079</v>
      </c>
      <c r="J11" s="81">
        <v>79.401993355481721</v>
      </c>
      <c r="K11" s="81">
        <v>77.696969696969703</v>
      </c>
      <c r="L11" s="81">
        <v>75.471698113207552</v>
      </c>
      <c r="M11" s="81">
        <v>78.728606356968214</v>
      </c>
      <c r="N11" s="81">
        <v>76.338729763387292</v>
      </c>
      <c r="O11" s="81">
        <v>75.630252100840337</v>
      </c>
      <c r="P11" s="81">
        <v>78.67647058823529</v>
      </c>
      <c r="Q11" s="81">
        <v>79.166666666666671</v>
      </c>
      <c r="R11" s="81">
        <v>83.160621761658035</v>
      </c>
      <c r="S11" s="81">
        <v>80</v>
      </c>
    </row>
    <row r="12" spans="1:20" ht="12.75" customHeight="1">
      <c r="A12" s="58"/>
      <c r="B12" s="7" t="s">
        <v>8</v>
      </c>
      <c r="C12" s="33"/>
      <c r="D12" s="88">
        <v>67.887445887445793</v>
      </c>
      <c r="E12" s="34">
        <v>67.472286374133944</v>
      </c>
      <c r="F12" s="34">
        <v>68.436040044493893</v>
      </c>
      <c r="G12" s="34">
        <v>67.824742268041291</v>
      </c>
      <c r="H12" s="34">
        <v>67.204545454545453</v>
      </c>
      <c r="I12" s="34">
        <v>67.198327359617736</v>
      </c>
      <c r="J12" s="34">
        <v>66.687707641196113</v>
      </c>
      <c r="K12" s="35">
        <v>66.98424242424241</v>
      </c>
      <c r="L12" s="35">
        <v>67.351831298557329</v>
      </c>
      <c r="M12" s="35">
        <v>66.476772616136842</v>
      </c>
      <c r="N12" s="35">
        <v>66.536737235367497</v>
      </c>
      <c r="O12" s="35">
        <v>66.795918367346729</v>
      </c>
      <c r="P12" s="35">
        <v>65.392156862745153</v>
      </c>
      <c r="Q12" s="35">
        <v>64.808823529411782</v>
      </c>
      <c r="R12" s="35">
        <v>63.821243523316014</v>
      </c>
      <c r="S12" s="35">
        <v>64.496296296296279</v>
      </c>
    </row>
    <row r="13" spans="1:20" ht="12.75" customHeight="1">
      <c r="A13" s="11"/>
      <c r="B13" s="8" t="s">
        <v>6</v>
      </c>
      <c r="C13" s="36"/>
      <c r="D13" s="29">
        <v>100</v>
      </c>
      <c r="E13" s="29">
        <v>100</v>
      </c>
      <c r="F13" s="29">
        <v>100</v>
      </c>
      <c r="G13" s="29">
        <v>100</v>
      </c>
      <c r="H13" s="29">
        <v>100</v>
      </c>
      <c r="I13" s="29">
        <v>100</v>
      </c>
      <c r="J13" s="30">
        <v>100</v>
      </c>
      <c r="K13" s="30">
        <v>100</v>
      </c>
      <c r="L13" s="30">
        <v>100</v>
      </c>
      <c r="M13" s="30">
        <v>100</v>
      </c>
      <c r="N13" s="30">
        <v>100</v>
      </c>
      <c r="O13" s="30">
        <v>100</v>
      </c>
      <c r="P13" s="30">
        <v>100</v>
      </c>
      <c r="Q13" s="30">
        <v>100</v>
      </c>
      <c r="R13" s="30">
        <v>100</v>
      </c>
      <c r="S13" s="30">
        <v>100</v>
      </c>
    </row>
    <row r="14" spans="1:20" ht="12.75" customHeight="1">
      <c r="A14" s="11"/>
      <c r="B14" s="6" t="s">
        <v>1</v>
      </c>
      <c r="C14" s="11"/>
      <c r="D14" s="80">
        <v>10.060606060606053</v>
      </c>
      <c r="E14" s="80">
        <v>10.190311418685125</v>
      </c>
      <c r="F14" s="80">
        <v>11.076751946607333</v>
      </c>
      <c r="G14" s="80">
        <v>10.655211912943878</v>
      </c>
      <c r="H14" s="80">
        <v>9.6893939393939252</v>
      </c>
      <c r="I14" s="80">
        <v>9.9068100358422893</v>
      </c>
      <c r="J14" s="81">
        <v>9.6533776301218239</v>
      </c>
      <c r="K14" s="81">
        <v>8.997575757575774</v>
      </c>
      <c r="L14" s="81">
        <v>8.7780244173140947</v>
      </c>
      <c r="M14" s="81">
        <v>9.2212713936430326</v>
      </c>
      <c r="N14" s="81">
        <v>8.4831880448318753</v>
      </c>
      <c r="O14" s="81">
        <v>8.0720288115246124</v>
      </c>
      <c r="P14" s="81">
        <v>8.0490196078431371</v>
      </c>
      <c r="Q14" s="81">
        <v>8.406862745098044</v>
      </c>
      <c r="R14" s="81">
        <v>7.9585492227979255</v>
      </c>
      <c r="S14" s="81">
        <v>7.4962962962962987</v>
      </c>
    </row>
    <row r="15" spans="1:20" ht="12.75" customHeight="1">
      <c r="A15" s="11"/>
      <c r="B15" s="6" t="s">
        <v>3</v>
      </c>
      <c r="C15" s="11"/>
      <c r="D15" s="34">
        <v>14.393939393939394</v>
      </c>
      <c r="E15" s="34">
        <v>14.41753171856978</v>
      </c>
      <c r="F15" s="34">
        <v>13.459399332591769</v>
      </c>
      <c r="G15" s="34">
        <v>13.974799541809851</v>
      </c>
      <c r="H15" s="34">
        <v>12.012987012987013</v>
      </c>
      <c r="I15" s="34">
        <v>11.469534050179211</v>
      </c>
      <c r="J15" s="35">
        <v>11.074197120708748</v>
      </c>
      <c r="K15" s="35">
        <v>12</v>
      </c>
      <c r="L15" s="35">
        <v>11.764705882352942</v>
      </c>
      <c r="M15" s="35">
        <v>9.7799511002444994</v>
      </c>
      <c r="N15" s="35">
        <v>10.709838107098381</v>
      </c>
      <c r="O15" s="35">
        <v>10.979929161747343</v>
      </c>
      <c r="P15" s="35">
        <v>10.419485791610285</v>
      </c>
      <c r="Q15" s="35">
        <v>9.0909090909090917</v>
      </c>
      <c r="R15" s="35">
        <v>8.1232492997198875</v>
      </c>
      <c r="S15" s="35">
        <v>10.054347826086957</v>
      </c>
    </row>
    <row r="16" spans="1:20" ht="12.75" customHeight="1">
      <c r="A16" s="11"/>
      <c r="B16" s="8" t="s">
        <v>39</v>
      </c>
      <c r="C16" s="36"/>
      <c r="D16" s="89">
        <v>41.125541125541126</v>
      </c>
      <c r="E16" s="89">
        <v>47.174163783160324</v>
      </c>
      <c r="F16" s="89">
        <v>50.16685205784205</v>
      </c>
      <c r="G16" s="89">
        <v>55.784650630011456</v>
      </c>
      <c r="H16" s="89">
        <v>66.883116883116884</v>
      </c>
      <c r="I16" s="89">
        <v>68.697729988052572</v>
      </c>
      <c r="J16" s="89">
        <v>68.438538205980066</v>
      </c>
      <c r="K16" s="89">
        <v>75.030303030303031</v>
      </c>
      <c r="L16" s="89">
        <v>79.023307436182023</v>
      </c>
      <c r="M16" s="89">
        <v>79.951100244498775</v>
      </c>
      <c r="N16" s="89">
        <v>77.085927770859271</v>
      </c>
      <c r="O16" s="89">
        <v>84.63385354141657</v>
      </c>
      <c r="P16" s="89">
        <v>86.887254901960787</v>
      </c>
      <c r="Q16" s="89">
        <v>85.294117647058826</v>
      </c>
      <c r="R16" s="89">
        <v>86.52849740932642</v>
      </c>
      <c r="S16" s="89">
        <v>86.419753086419746</v>
      </c>
    </row>
    <row r="17" spans="1:19" ht="12.75" customHeight="1">
      <c r="A17" s="11"/>
      <c r="B17" s="6" t="s">
        <v>40</v>
      </c>
      <c r="C17" s="11"/>
      <c r="D17" s="80">
        <v>78.030303030303031</v>
      </c>
      <c r="E17" s="80">
        <v>79.008073817762394</v>
      </c>
      <c r="F17" s="80">
        <v>78.976640711902107</v>
      </c>
      <c r="G17" s="80">
        <v>76.746849942726229</v>
      </c>
      <c r="H17" s="80">
        <v>82.03463203463204</v>
      </c>
      <c r="I17" s="80">
        <v>78.136200716845877</v>
      </c>
      <c r="J17" s="81">
        <v>77.851605758582508</v>
      </c>
      <c r="K17" s="81">
        <v>81.696969696969703</v>
      </c>
      <c r="L17" s="81">
        <v>79.023307436182023</v>
      </c>
      <c r="M17" s="81">
        <v>78.117359413202934</v>
      </c>
      <c r="N17" s="81">
        <v>81.693648816936488</v>
      </c>
      <c r="O17" s="81">
        <v>83</v>
      </c>
      <c r="P17" s="81">
        <v>86.274509803921575</v>
      </c>
      <c r="Q17" s="81">
        <v>87.009803921568633</v>
      </c>
      <c r="R17" s="312">
        <v>52.072538860103627</v>
      </c>
      <c r="S17" s="312">
        <v>45.185185185185183</v>
      </c>
    </row>
    <row r="18" spans="1:19" ht="12.75" customHeight="1">
      <c r="A18" s="11"/>
      <c r="B18" s="6" t="s">
        <v>7</v>
      </c>
      <c r="C18" s="11"/>
      <c r="D18" s="29">
        <v>0</v>
      </c>
      <c r="E18" s="29">
        <v>0.23068050749711649</v>
      </c>
      <c r="F18" s="29">
        <v>0.88987764182424911</v>
      </c>
      <c r="G18" s="29">
        <v>0.3436426116838488</v>
      </c>
      <c r="H18" s="29">
        <v>0.10822510822510822</v>
      </c>
      <c r="I18" s="29">
        <v>0</v>
      </c>
      <c r="J18" s="30">
        <v>0.11074197120708748</v>
      </c>
      <c r="K18" s="30">
        <v>0</v>
      </c>
      <c r="L18" s="30">
        <v>0</v>
      </c>
      <c r="M18" s="30">
        <v>0.48899755501222492</v>
      </c>
      <c r="N18" s="30">
        <v>0.24906600249066002</v>
      </c>
      <c r="O18" s="30">
        <v>1.0625737898465171</v>
      </c>
      <c r="P18" s="30">
        <v>2.3284313725490198</v>
      </c>
      <c r="Q18" s="30">
        <v>1.4705882352941178</v>
      </c>
      <c r="R18" s="30">
        <v>1.5544041450777202</v>
      </c>
      <c r="S18" s="30">
        <v>1.4814814814814814</v>
      </c>
    </row>
    <row r="19" spans="1:19" ht="12.75" customHeight="1">
      <c r="A19" s="11"/>
      <c r="B19" s="6" t="s">
        <v>41</v>
      </c>
      <c r="C19" s="11"/>
      <c r="D19" s="29">
        <v>0</v>
      </c>
      <c r="E19" s="29">
        <v>0.23068050749711649</v>
      </c>
      <c r="F19" s="29">
        <v>0.22246941045606228</v>
      </c>
      <c r="G19" s="29">
        <v>0.22909507445589919</v>
      </c>
      <c r="H19" s="29">
        <v>0.54112554112554112</v>
      </c>
      <c r="I19" s="29">
        <v>0.47789725209080047</v>
      </c>
      <c r="J19" s="30">
        <v>0.22148394241417496</v>
      </c>
      <c r="K19" s="30">
        <v>1.0909090909090908</v>
      </c>
      <c r="L19" s="30">
        <v>0.99889012208657046</v>
      </c>
      <c r="M19" s="30">
        <v>1.7114914425427872</v>
      </c>
      <c r="N19" s="30">
        <v>1.6189290161892902</v>
      </c>
      <c r="O19" s="30">
        <v>0.82644628099173556</v>
      </c>
      <c r="P19" s="30">
        <v>1.1029411764705883</v>
      </c>
      <c r="Q19" s="30">
        <v>1.2254901960784315</v>
      </c>
      <c r="R19" s="30">
        <v>0.25906735751295334</v>
      </c>
      <c r="S19" s="30">
        <v>0.24691358024691357</v>
      </c>
    </row>
    <row r="20" spans="1:19" ht="12.75" customHeight="1">
      <c r="A20" s="11"/>
      <c r="B20" s="7" t="s">
        <v>42</v>
      </c>
      <c r="C20" s="33"/>
      <c r="D20" s="34">
        <v>38.311688311688314</v>
      </c>
      <c r="E20" s="34">
        <v>41.522491349480966</v>
      </c>
      <c r="F20" s="34">
        <v>49.721913236929922</v>
      </c>
      <c r="G20" s="34">
        <v>39.862542955326461</v>
      </c>
      <c r="H20" s="34">
        <v>47.077922077922075</v>
      </c>
      <c r="I20" s="34">
        <v>36.678614097968939</v>
      </c>
      <c r="J20" s="35">
        <v>27.131782945736433</v>
      </c>
      <c r="K20" s="35">
        <v>49.212121212121211</v>
      </c>
      <c r="L20" s="35">
        <v>51.942286348501668</v>
      </c>
      <c r="M20" s="35">
        <v>44.009779951100242</v>
      </c>
      <c r="N20" s="35">
        <v>50.560398505603985</v>
      </c>
      <c r="O20" s="35">
        <v>43.211334120425029</v>
      </c>
      <c r="P20" s="35">
        <v>51.225490196078432</v>
      </c>
      <c r="Q20" s="35">
        <v>45.343137254901961</v>
      </c>
      <c r="R20" s="313">
        <v>26.94300518134715</v>
      </c>
      <c r="S20" s="313">
        <v>16.296296296296298</v>
      </c>
    </row>
    <row r="21" spans="1:19" ht="12.75" customHeight="1">
      <c r="A21" s="11"/>
      <c r="B21" s="8" t="s">
        <v>4</v>
      </c>
      <c r="C21" s="11"/>
      <c r="D21" s="29">
        <v>22.727272727272727</v>
      </c>
      <c r="E21" s="29">
        <v>17.070357554786622</v>
      </c>
      <c r="F21" s="29">
        <v>10.789766407119021</v>
      </c>
      <c r="G21" s="29">
        <v>10.080183276059564</v>
      </c>
      <c r="H21" s="29">
        <v>16.233766233766232</v>
      </c>
      <c r="I21" s="29">
        <v>10.872162485065711</v>
      </c>
      <c r="J21" s="30">
        <v>14.839424141749722</v>
      </c>
      <c r="K21" s="30">
        <v>19.030303030303031</v>
      </c>
      <c r="L21" s="30">
        <v>24.306326304106548</v>
      </c>
      <c r="M21" s="29">
        <v>21.149144254278728</v>
      </c>
      <c r="N21" s="29">
        <v>15.940224159402241</v>
      </c>
      <c r="O21" s="150">
        <v>16.926770708283314</v>
      </c>
      <c r="P21" s="150">
        <v>17.524509803921568</v>
      </c>
      <c r="Q21" s="150">
        <v>11.029411764705882</v>
      </c>
      <c r="R21" s="150">
        <v>12.694300518134716</v>
      </c>
      <c r="S21" s="150">
        <v>7.9012345679012341</v>
      </c>
    </row>
    <row r="22" spans="1:19" ht="12.75" customHeight="1">
      <c r="A22" s="11"/>
      <c r="B22" s="14" t="s">
        <v>43</v>
      </c>
      <c r="C22" s="11"/>
      <c r="D22" s="29">
        <v>32.79220779220779</v>
      </c>
      <c r="E22" s="29">
        <v>38.638985005767012</v>
      </c>
      <c r="F22" s="29">
        <v>42.157953281423801</v>
      </c>
      <c r="G22" s="29">
        <v>46.277205040091637</v>
      </c>
      <c r="H22" s="29">
        <v>57.79220779220779</v>
      </c>
      <c r="I22" s="29">
        <v>63.679808841099167</v>
      </c>
      <c r="J22" s="30">
        <v>65.78073089700996</v>
      </c>
      <c r="K22" s="30">
        <v>67.757575757575751</v>
      </c>
      <c r="L22" s="30">
        <v>74.250832408435073</v>
      </c>
      <c r="M22" s="29">
        <v>71.760391198044005</v>
      </c>
      <c r="N22" s="29">
        <v>74.595267745952683</v>
      </c>
      <c r="O22" s="29">
        <v>76.230492196878757</v>
      </c>
      <c r="P22" s="29">
        <v>77.083333333333329</v>
      </c>
      <c r="Q22" s="29">
        <v>76.960784313725483</v>
      </c>
      <c r="R22" s="29">
        <v>77.720207253886016</v>
      </c>
      <c r="S22" s="29">
        <v>76.049382716049379</v>
      </c>
    </row>
    <row r="23" spans="1:19" ht="12.75" customHeight="1">
      <c r="A23" s="11"/>
      <c r="B23" s="15" t="s">
        <v>65</v>
      </c>
      <c r="C23" s="33"/>
      <c r="D23" s="34">
        <v>50.649350649350652</v>
      </c>
      <c r="E23" s="34">
        <v>50.980392156862742</v>
      </c>
      <c r="F23" s="34">
        <v>48.943270300333701</v>
      </c>
      <c r="G23" s="34">
        <v>52.462772050400915</v>
      </c>
      <c r="H23" s="34">
        <v>64.718614718614717</v>
      </c>
      <c r="I23" s="34">
        <v>67.14456391875747</v>
      </c>
      <c r="J23" s="35">
        <v>69.878183831672203</v>
      </c>
      <c r="K23" s="35">
        <v>72.121212121212125</v>
      </c>
      <c r="L23" s="35">
        <v>77.913429522752494</v>
      </c>
      <c r="M23" s="34">
        <v>74.572127139364298</v>
      </c>
      <c r="N23" s="34">
        <v>77.085927770859271</v>
      </c>
      <c r="O23" s="34">
        <v>77.911164465786314</v>
      </c>
      <c r="P23" s="34">
        <v>80.147058823529406</v>
      </c>
      <c r="Q23" s="34">
        <v>77.696078431372555</v>
      </c>
      <c r="R23" s="34">
        <v>80.310880829015545</v>
      </c>
      <c r="S23" s="34">
        <v>77.283950617283949</v>
      </c>
    </row>
    <row r="24" spans="1:19" ht="12.75" customHeight="1">
      <c r="A24" s="11"/>
      <c r="B24" s="16" t="s">
        <v>44</v>
      </c>
      <c r="C24" s="11"/>
      <c r="D24" s="29">
        <v>32.79220779220779</v>
      </c>
      <c r="E24" s="29">
        <v>38.408304498269899</v>
      </c>
      <c r="F24" s="29">
        <v>42.046718576195772</v>
      </c>
      <c r="G24" s="29">
        <v>46.277205040091637</v>
      </c>
      <c r="H24" s="29">
        <v>57.683982683982684</v>
      </c>
      <c r="I24" s="29">
        <v>63.679808841099167</v>
      </c>
      <c r="J24" s="30">
        <v>61.129568106312291</v>
      </c>
      <c r="K24" s="30">
        <v>64.969696969696969</v>
      </c>
      <c r="L24" s="30">
        <v>70.255271920088788</v>
      </c>
      <c r="M24" s="29">
        <v>68.337408312958431</v>
      </c>
      <c r="N24" s="29">
        <v>71.60647571606475</v>
      </c>
      <c r="O24" s="29">
        <v>72.509003601440583</v>
      </c>
      <c r="P24" s="29">
        <v>73.897058823529406</v>
      </c>
      <c r="Q24" s="29">
        <v>73.774509803921575</v>
      </c>
      <c r="R24" s="29">
        <v>75.388601036269435</v>
      </c>
      <c r="S24" s="29">
        <v>73.086419753086417</v>
      </c>
    </row>
    <row r="25" spans="1:19" ht="12.75" customHeight="1">
      <c r="A25" s="11"/>
      <c r="B25" s="6" t="s">
        <v>150</v>
      </c>
      <c r="C25" s="11"/>
      <c r="D25" s="29">
        <v>100</v>
      </c>
      <c r="E25" s="29">
        <v>100</v>
      </c>
      <c r="F25" s="29">
        <v>99.470899470899468</v>
      </c>
      <c r="G25" s="29">
        <v>99.504950495049513</v>
      </c>
      <c r="H25" s="29">
        <v>93.996247654784241</v>
      </c>
      <c r="I25" s="29">
        <v>91.932457786116316</v>
      </c>
      <c r="J25" s="30">
        <v>73.913043478260875</v>
      </c>
      <c r="K25" s="30">
        <v>74.813432835820905</v>
      </c>
      <c r="L25" s="30">
        <v>59.715639810426552</v>
      </c>
      <c r="M25" s="29">
        <v>57.602862254025048</v>
      </c>
      <c r="N25" s="29">
        <v>55.652173913043491</v>
      </c>
      <c r="O25" s="29">
        <v>47.42096505823627</v>
      </c>
      <c r="P25" s="29">
        <v>35.927152317880797</v>
      </c>
      <c r="Q25" s="291"/>
      <c r="R25" s="291"/>
      <c r="S25" s="291"/>
    </row>
    <row r="26" spans="1:19" ht="12.75" customHeight="1">
      <c r="A26" s="11"/>
      <c r="B26" s="7" t="s">
        <v>151</v>
      </c>
      <c r="C26" s="33"/>
      <c r="D26" s="34">
        <v>0</v>
      </c>
      <c r="E26" s="34">
        <v>0</v>
      </c>
      <c r="F26" s="34">
        <v>0.52910052910052907</v>
      </c>
      <c r="G26" s="34">
        <v>1.7326732673267327</v>
      </c>
      <c r="H26" s="34">
        <v>10.131332082551596</v>
      </c>
      <c r="I26" s="34">
        <v>18.574108818011254</v>
      </c>
      <c r="J26" s="35">
        <v>36.231884057971016</v>
      </c>
      <c r="K26" s="35">
        <v>40.485074626865675</v>
      </c>
      <c r="L26" s="35">
        <v>54.818325434439181</v>
      </c>
      <c r="M26" s="34">
        <v>58.318425760286232</v>
      </c>
      <c r="N26" s="34">
        <v>58.782608695652179</v>
      </c>
      <c r="O26" s="34">
        <v>65.890183028286188</v>
      </c>
      <c r="P26" s="34">
        <v>74.172185430463571</v>
      </c>
      <c r="Q26" s="291"/>
      <c r="R26" s="291"/>
      <c r="S26" s="291"/>
    </row>
    <row r="27" spans="1:19" ht="12.75" customHeight="1">
      <c r="A27" s="11"/>
      <c r="B27" s="6" t="s">
        <v>47</v>
      </c>
      <c r="C27" s="11"/>
      <c r="D27" s="29">
        <v>1.0822510822510822</v>
      </c>
      <c r="E27" s="29">
        <v>0.8073817762399077</v>
      </c>
      <c r="F27" s="29">
        <v>1.3348164627363737</v>
      </c>
      <c r="G27" s="29">
        <v>1.2600229095074456</v>
      </c>
      <c r="H27" s="29">
        <v>0.97402597402597402</v>
      </c>
      <c r="I27" s="29">
        <v>1.6726403823178018</v>
      </c>
      <c r="J27" s="30">
        <v>1.1074197120708749</v>
      </c>
      <c r="K27" s="30">
        <v>1.3333333333333333</v>
      </c>
      <c r="L27" s="30">
        <v>0.66592674805771368</v>
      </c>
      <c r="M27" s="29">
        <v>1.4669926650366749</v>
      </c>
      <c r="N27" s="29">
        <v>0.74719800747198006</v>
      </c>
      <c r="O27" s="29">
        <v>0.59031877213695394</v>
      </c>
      <c r="P27" s="29">
        <v>0.98039215686274506</v>
      </c>
      <c r="Q27" s="62">
        <v>1.9607843137254901</v>
      </c>
      <c r="R27" s="62">
        <v>1.0362694300518134</v>
      </c>
      <c r="S27" s="62">
        <v>0.24691358024691357</v>
      </c>
    </row>
    <row r="28" spans="1:19" ht="12.75" customHeight="1">
      <c r="A28" s="11"/>
      <c r="B28" s="60" t="s">
        <v>45</v>
      </c>
      <c r="C28" s="61"/>
      <c r="D28" s="62">
        <v>51.19047619047619</v>
      </c>
      <c r="E28" s="62">
        <v>51.44175317185698</v>
      </c>
      <c r="F28" s="62">
        <v>49.83314794215795</v>
      </c>
      <c r="G28" s="62">
        <v>53.264604810996566</v>
      </c>
      <c r="H28" s="62">
        <v>65.367965367965368</v>
      </c>
      <c r="I28" s="69">
        <v>68.219832735961774</v>
      </c>
      <c r="J28" s="69">
        <v>70.65337763012181</v>
      </c>
      <c r="K28" s="69">
        <v>73.212121212121218</v>
      </c>
      <c r="L28" s="69">
        <v>78.468368479467259</v>
      </c>
      <c r="M28" s="62">
        <v>75.55012224938875</v>
      </c>
      <c r="N28" s="62">
        <v>77.708592777085926</v>
      </c>
      <c r="O28" s="62">
        <v>78.391356542617046</v>
      </c>
      <c r="P28" s="62">
        <v>80.637254901960787</v>
      </c>
      <c r="Q28" s="62">
        <v>79.656862745098039</v>
      </c>
      <c r="R28" s="62">
        <v>80.829015544041454</v>
      </c>
      <c r="S28" s="62">
        <v>77.53086419753086</v>
      </c>
    </row>
    <row r="29" spans="1:19" ht="12.75" customHeight="1">
      <c r="A29" s="11"/>
      <c r="B29" s="15" t="s">
        <v>48</v>
      </c>
      <c r="C29" s="11"/>
      <c r="D29" s="29">
        <v>6.1688311688311686</v>
      </c>
      <c r="E29" s="29">
        <v>5.9976931949250289</v>
      </c>
      <c r="F29" s="29">
        <v>6.3403781979977749</v>
      </c>
      <c r="G29" s="29">
        <v>5.72737686139748</v>
      </c>
      <c r="H29" s="29">
        <v>4.6536796536796539</v>
      </c>
      <c r="I29" s="29">
        <v>4.8984468339307048</v>
      </c>
      <c r="J29" s="38">
        <v>4.872646733111849</v>
      </c>
      <c r="K29" s="30">
        <v>4.7272727272727275</v>
      </c>
      <c r="L29" s="30">
        <v>3.9955604883462819</v>
      </c>
      <c r="M29" s="29">
        <v>5.9902200488997552</v>
      </c>
      <c r="N29" s="29">
        <v>7.0983810709838107</v>
      </c>
      <c r="O29" s="29">
        <v>7.2018890200708379</v>
      </c>
      <c r="P29" s="29">
        <v>6.617647058823529</v>
      </c>
      <c r="Q29" s="29">
        <v>5.1470588235294121</v>
      </c>
      <c r="R29" s="29">
        <v>5.1813471502590671</v>
      </c>
      <c r="S29" s="29">
        <v>5.4320987654320989</v>
      </c>
    </row>
    <row r="30" spans="1:19" ht="12.75" customHeight="1">
      <c r="A30" s="11"/>
      <c r="B30" s="17" t="s">
        <v>46</v>
      </c>
      <c r="C30" s="33"/>
      <c r="D30" s="34">
        <v>8.2251082251082259</v>
      </c>
      <c r="E30" s="34">
        <v>9.573241061130334</v>
      </c>
      <c r="F30" s="34">
        <v>8.4538375973303665</v>
      </c>
      <c r="G30" s="34">
        <v>9.7365406643757151</v>
      </c>
      <c r="H30" s="34">
        <v>6.8181818181818183</v>
      </c>
      <c r="I30" s="34">
        <v>9.9163679808841092</v>
      </c>
      <c r="J30" s="35">
        <v>9.856035437430787</v>
      </c>
      <c r="K30" s="35">
        <v>8.8484848484848477</v>
      </c>
      <c r="L30" s="35">
        <v>8.4350721420643726</v>
      </c>
      <c r="M30" s="34">
        <v>12.469437652811736</v>
      </c>
      <c r="N30" s="34">
        <v>11.706102117061022</v>
      </c>
      <c r="O30" s="34">
        <v>14.1</v>
      </c>
      <c r="P30" s="34">
        <v>10.416666666666666</v>
      </c>
      <c r="Q30" s="34">
        <v>10.53921568627451</v>
      </c>
      <c r="R30" s="34">
        <v>10.103626943005182</v>
      </c>
      <c r="S30" s="34">
        <v>11.111111111111111</v>
      </c>
    </row>
    <row r="31" spans="1:19" ht="12.75" customHeight="1">
      <c r="A31" s="11"/>
      <c r="B31" s="6" t="s">
        <v>145</v>
      </c>
      <c r="C31" s="11"/>
      <c r="D31" s="29">
        <v>9.4816687737041718</v>
      </c>
      <c r="E31" s="29">
        <v>6.3342318059299192</v>
      </c>
      <c r="F31" s="29">
        <v>7.8406169665809768</v>
      </c>
      <c r="G31" s="29">
        <v>8.1225033288948065</v>
      </c>
      <c r="H31" s="29">
        <v>7.9950799507995081</v>
      </c>
      <c r="I31" s="29">
        <v>8.3670715249662617</v>
      </c>
      <c r="J31" s="30">
        <v>6.6002490660024904</v>
      </c>
      <c r="K31" s="30">
        <v>7.5757575757575761</v>
      </c>
      <c r="L31" s="30">
        <v>4.9056603773584904</v>
      </c>
      <c r="M31" s="30">
        <v>6.2330623306233059</v>
      </c>
      <c r="N31" s="30">
        <v>6.5550906555090656</v>
      </c>
      <c r="O31" s="30">
        <v>7.8</v>
      </c>
      <c r="P31" s="30">
        <v>4.4654939106901219</v>
      </c>
      <c r="Q31" s="30">
        <v>5.882352941176471</v>
      </c>
      <c r="R31" s="30">
        <v>5.882352941176471</v>
      </c>
      <c r="S31" s="30">
        <v>5.7065217391304346</v>
      </c>
    </row>
    <row r="32" spans="1:19" ht="13.5">
      <c r="A32" s="11"/>
      <c r="B32" s="7" t="s">
        <v>146</v>
      </c>
      <c r="C32" s="33"/>
      <c r="D32" s="34">
        <v>1.390644753476612</v>
      </c>
      <c r="E32" s="34">
        <v>1.8867924528301887</v>
      </c>
      <c r="F32" s="34">
        <v>2.1850899742930592</v>
      </c>
      <c r="G32" s="34">
        <v>2.1304926764314249</v>
      </c>
      <c r="H32" s="34">
        <v>1.2300123001230012</v>
      </c>
      <c r="I32" s="34">
        <v>1.214574898785425</v>
      </c>
      <c r="J32" s="35">
        <v>0.99626400996264008</v>
      </c>
      <c r="K32" s="35">
        <v>1.7906336088154271</v>
      </c>
      <c r="L32" s="35">
        <v>0.88050314465408808</v>
      </c>
      <c r="M32" s="35">
        <v>0.948509485094851</v>
      </c>
      <c r="N32" s="35">
        <v>0.55788005578800559</v>
      </c>
      <c r="O32" s="35">
        <v>1.4824797843665769</v>
      </c>
      <c r="P32" s="35">
        <v>1.3280212483399734</v>
      </c>
      <c r="Q32" s="291"/>
      <c r="R32" s="291"/>
      <c r="S32" s="291"/>
    </row>
    <row r="33" spans="1:19" ht="13.5">
      <c r="A33" s="11"/>
      <c r="B33" s="7" t="s">
        <v>144</v>
      </c>
      <c r="C33" s="39"/>
      <c r="D33" s="125">
        <v>61.688311688311686</v>
      </c>
      <c r="E33" s="125">
        <v>58.131487889273359</v>
      </c>
      <c r="F33" s="125">
        <v>63.292547274749722</v>
      </c>
      <c r="G33" s="125">
        <v>70.217640320733111</v>
      </c>
      <c r="H33" s="125">
        <v>72.835497835497833</v>
      </c>
      <c r="I33" s="125">
        <v>79.808841099163686</v>
      </c>
      <c r="J33" s="126">
        <v>78.737541528239205</v>
      </c>
      <c r="K33" s="126">
        <v>80.969696969696969</v>
      </c>
      <c r="L33" s="126">
        <v>84.128745837957823</v>
      </c>
      <c r="M33" s="125">
        <v>84.229828850855739</v>
      </c>
      <c r="N33" s="125">
        <v>83.188044831880447</v>
      </c>
      <c r="O33" s="130">
        <v>86.554621848739501</v>
      </c>
      <c r="P33" s="130">
        <v>86.642156862745097</v>
      </c>
      <c r="Q33" s="130">
        <v>86.029411764705884</v>
      </c>
      <c r="R33" s="130">
        <v>88.601036269430054</v>
      </c>
      <c r="S33" s="130">
        <v>86.419753086419746</v>
      </c>
    </row>
    <row r="34" spans="1:19" ht="17.100000000000001" customHeight="1">
      <c r="A34" s="43"/>
      <c r="B34" s="422" t="s">
        <v>259</v>
      </c>
      <c r="C34" s="423"/>
      <c r="D34" s="423"/>
      <c r="E34" s="423"/>
      <c r="F34" s="423"/>
      <c r="G34" s="423"/>
      <c r="H34" s="423"/>
      <c r="I34" s="423"/>
      <c r="J34" s="423"/>
      <c r="K34" s="423"/>
      <c r="L34" s="423"/>
      <c r="M34" s="423"/>
      <c r="N34" s="423"/>
      <c r="O34" s="423"/>
      <c r="P34" s="423"/>
      <c r="Q34" s="423"/>
      <c r="R34" s="423"/>
      <c r="S34" s="423"/>
    </row>
    <row r="35" spans="1:19" ht="17.100000000000001" customHeight="1">
      <c r="A35" s="43"/>
      <c r="B35" s="424"/>
      <c r="C35" s="424"/>
      <c r="D35" s="424"/>
      <c r="E35" s="424"/>
      <c r="F35" s="424"/>
      <c r="G35" s="424"/>
      <c r="H35" s="424"/>
      <c r="I35" s="424"/>
      <c r="J35" s="424"/>
      <c r="K35" s="424"/>
      <c r="L35" s="424"/>
      <c r="M35" s="424"/>
      <c r="N35" s="424"/>
      <c r="O35" s="424"/>
      <c r="P35" s="424"/>
      <c r="Q35" s="424"/>
      <c r="R35" s="424"/>
      <c r="S35" s="424"/>
    </row>
    <row r="36" spans="1:19" ht="17.100000000000001" customHeight="1">
      <c r="A36" s="43"/>
      <c r="B36" s="424"/>
      <c r="C36" s="424"/>
      <c r="D36" s="424"/>
      <c r="E36" s="424"/>
      <c r="F36" s="424"/>
      <c r="G36" s="424"/>
      <c r="H36" s="424"/>
      <c r="I36" s="424"/>
      <c r="J36" s="424"/>
      <c r="K36" s="424"/>
      <c r="L36" s="424"/>
      <c r="M36" s="424"/>
      <c r="N36" s="424"/>
      <c r="O36" s="424"/>
      <c r="P36" s="424"/>
      <c r="Q36" s="424"/>
      <c r="R36" s="424"/>
      <c r="S36" s="424"/>
    </row>
    <row r="37" spans="1:19" ht="12" customHeight="1">
      <c r="B37" s="421" t="s">
        <v>297</v>
      </c>
      <c r="C37" s="421"/>
      <c r="D37" s="421"/>
      <c r="E37" s="421"/>
      <c r="F37" s="421"/>
      <c r="G37" s="421"/>
      <c r="H37" s="421"/>
      <c r="I37" s="421"/>
      <c r="J37" s="421"/>
      <c r="K37" s="421"/>
      <c r="L37" s="421"/>
      <c r="M37" s="421"/>
      <c r="N37" s="396" t="s">
        <v>298</v>
      </c>
      <c r="O37" s="395"/>
    </row>
    <row r="38" spans="1:19" ht="12" customHeight="1">
      <c r="B38" s="395"/>
      <c r="C38" s="395"/>
      <c r="D38" s="395"/>
      <c r="E38" s="395"/>
      <c r="F38" s="395"/>
      <c r="G38" s="395"/>
      <c r="H38" s="395"/>
      <c r="I38" s="395"/>
      <c r="J38" s="395"/>
      <c r="K38" s="395"/>
      <c r="L38" s="395"/>
      <c r="M38" s="395"/>
      <c r="N38" s="396" t="s">
        <v>299</v>
      </c>
    </row>
    <row r="39" spans="1:19" ht="15" customHeight="1"/>
    <row r="42" spans="1:19" ht="15" customHeight="1"/>
    <row r="46" spans="1:19" ht="15" customHeight="1"/>
    <row r="48" spans="1:19" ht="15" customHeight="1"/>
    <row r="55" ht="15" customHeight="1"/>
  </sheetData>
  <mergeCells count="7">
    <mergeCell ref="B37:M37"/>
    <mergeCell ref="B2:S3"/>
    <mergeCell ref="C4:D4"/>
    <mergeCell ref="D5:P5"/>
    <mergeCell ref="B34:S36"/>
    <mergeCell ref="O4:T4"/>
    <mergeCell ref="F4:H4"/>
  </mergeCells>
  <phoneticPr fontId="2" type="noConversion"/>
  <hyperlinks>
    <hyperlink ref="B4" location="ÍNDICE!A1" display="Índice"/>
    <hyperlink ref="C4:D4" location="SCACESTS!A1" display="Distribución por sexo"/>
    <hyperlink ref="F4:G4" location="SCACESTS!A92" display="Distrib. por edad"/>
    <hyperlink ref="J4:N4" location="'PCVA(2)'!A1" display="Distrib. por Área de Salud de residencia"/>
    <hyperlink ref="J4" location="SCACESTSA!A1" display="Distrib. por Área de Salud de residencia"/>
    <hyperlink ref="N37" r:id="rId1"/>
    <hyperlink ref="N38" r:id="rId2"/>
  </hyperlinks>
  <pageMargins left="0.75" right="0.75" top="1" bottom="1" header="0" footer="0"/>
  <pageSetup paperSize="9" orientation="landscape" horizontalDpi="200" verticalDpi="200"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76"/>
  <sheetViews>
    <sheetView showGridLines="0" showRowColHeaders="0" topLeftCell="A51" zoomScaleNormal="100" workbookViewId="0">
      <selection activeCell="C52" sqref="C52:F52"/>
    </sheetView>
  </sheetViews>
  <sheetFormatPr baseColWidth="10" defaultRowHeight="12.75"/>
  <cols>
    <col min="1" max="1" width="6.42578125" style="44" customWidth="1"/>
    <col min="2" max="2" width="32.7109375" style="44" customWidth="1"/>
    <col min="3" max="3" width="2.7109375" style="44" customWidth="1"/>
    <col min="4" max="5" width="9.7109375" style="44" customWidth="1"/>
    <col min="6" max="7" width="9.7109375" style="154" customWidth="1"/>
    <col min="8" max="16" width="9.7109375" style="44" customWidth="1"/>
    <col min="17" max="16384" width="11.42578125" style="44"/>
  </cols>
  <sheetData>
    <row r="1" spans="1:13">
      <c r="A1" s="43"/>
      <c r="B1" s="43"/>
      <c r="C1" s="43"/>
      <c r="D1" s="43"/>
      <c r="E1" s="43"/>
    </row>
    <row r="2" spans="1:13" ht="21.95" customHeight="1">
      <c r="A2" s="43"/>
      <c r="B2" s="430" t="s">
        <v>290</v>
      </c>
      <c r="C2" s="431"/>
      <c r="D2" s="431"/>
      <c r="E2" s="431"/>
      <c r="F2" s="431"/>
      <c r="G2" s="431"/>
      <c r="H2" s="431"/>
      <c r="I2" s="431"/>
      <c r="J2" s="431"/>
      <c r="K2" s="431"/>
      <c r="L2" s="431"/>
      <c r="M2" s="431"/>
    </row>
    <row r="3" spans="1:13" ht="21.95" customHeight="1">
      <c r="A3" s="43"/>
      <c r="B3" s="431"/>
      <c r="C3" s="431"/>
      <c r="D3" s="431"/>
      <c r="E3" s="431"/>
      <c r="F3" s="431"/>
      <c r="G3" s="431"/>
      <c r="H3" s="431"/>
      <c r="I3" s="431"/>
      <c r="J3" s="431"/>
      <c r="K3" s="431"/>
      <c r="L3" s="431"/>
      <c r="M3" s="431"/>
    </row>
    <row r="4" spans="1:13" ht="14.25" customHeight="1">
      <c r="A4" s="10"/>
      <c r="B4" s="110" t="s">
        <v>33</v>
      </c>
      <c r="C4" s="457" t="s">
        <v>152</v>
      </c>
      <c r="D4" s="457"/>
      <c r="E4" s="457"/>
      <c r="F4" s="457"/>
    </row>
    <row r="5" spans="1:13" ht="14.25" customHeight="1">
      <c r="A5" s="43"/>
      <c r="B5" s="40"/>
      <c r="C5" s="20"/>
      <c r="D5" s="441" t="s">
        <v>99</v>
      </c>
      <c r="E5" s="441"/>
      <c r="F5" s="441"/>
      <c r="G5" s="437" t="s">
        <v>102</v>
      </c>
      <c r="H5" s="438"/>
      <c r="J5" s="442" t="s">
        <v>264</v>
      </c>
      <c r="K5" s="442"/>
      <c r="L5" s="442"/>
      <c r="M5" s="439" t="s">
        <v>275</v>
      </c>
    </row>
    <row r="6" spans="1:13" ht="12.75" customHeight="1">
      <c r="A6" s="43"/>
      <c r="B6" s="41"/>
      <c r="C6" s="25"/>
      <c r="D6" s="318" t="s">
        <v>153</v>
      </c>
      <c r="E6" s="319" t="s">
        <v>100</v>
      </c>
      <c r="F6" s="319" t="s">
        <v>101</v>
      </c>
      <c r="G6" s="135" t="s">
        <v>103</v>
      </c>
      <c r="H6" s="349" t="s">
        <v>265</v>
      </c>
      <c r="I6" s="335"/>
      <c r="J6" s="318" t="s">
        <v>153</v>
      </c>
      <c r="K6" s="319" t="s">
        <v>100</v>
      </c>
      <c r="L6" s="319" t="s">
        <v>101</v>
      </c>
      <c r="M6" s="440"/>
    </row>
    <row r="7" spans="1:13" s="93" customFormat="1" ht="12.75" customHeight="1">
      <c r="A7" s="10"/>
      <c r="B7" s="8" t="s">
        <v>9</v>
      </c>
      <c r="C7" s="26"/>
      <c r="D7" s="321">
        <v>2522</v>
      </c>
      <c r="E7" s="321">
        <v>1830</v>
      </c>
      <c r="F7" s="321">
        <v>692</v>
      </c>
      <c r="G7" s="388"/>
      <c r="H7" s="389"/>
      <c r="I7" s="323"/>
      <c r="J7" s="321">
        <v>4047</v>
      </c>
      <c r="K7" s="321">
        <v>2961</v>
      </c>
      <c r="L7" s="321">
        <v>1086</v>
      </c>
      <c r="M7" s="322"/>
    </row>
    <row r="8" spans="1:13" s="93" customFormat="1" ht="12.75" customHeight="1">
      <c r="A8" s="10"/>
      <c r="B8" s="7" t="s">
        <v>15</v>
      </c>
      <c r="C8" s="159"/>
      <c r="D8" s="328">
        <v>57.244487084366121</v>
      </c>
      <c r="E8" s="328">
        <v>82.323594706997724</v>
      </c>
      <c r="F8" s="328">
        <v>31.737134095574113</v>
      </c>
      <c r="G8" s="379">
        <v>0.38551686437565597</v>
      </c>
      <c r="H8" s="338" t="s">
        <v>125</v>
      </c>
      <c r="I8" s="325"/>
      <c r="J8" s="328">
        <v>55.126663965046944</v>
      </c>
      <c r="K8" s="328">
        <v>80.441015626910172</v>
      </c>
      <c r="L8" s="328">
        <v>29.6695614068399</v>
      </c>
      <c r="M8" s="383">
        <v>0.36883623578858016</v>
      </c>
    </row>
    <row r="9" spans="1:13" s="93" customFormat="1" ht="12.75" customHeight="1">
      <c r="A9" s="10"/>
      <c r="B9" s="7" t="s">
        <v>37</v>
      </c>
      <c r="C9" s="159"/>
      <c r="D9" s="327">
        <v>1.2053925455987311</v>
      </c>
      <c r="E9" s="327">
        <v>1.2234972677595628</v>
      </c>
      <c r="F9" s="327">
        <v>1.1616161616161615</v>
      </c>
      <c r="G9" s="379">
        <v>0.94942276719855989</v>
      </c>
      <c r="H9" s="339"/>
      <c r="I9" s="359"/>
      <c r="J9" s="327">
        <v>1.2386363636363635</v>
      </c>
      <c r="K9" s="327">
        <v>1.2414724755150288</v>
      </c>
      <c r="L9" s="327">
        <v>1.2191528545119705</v>
      </c>
      <c r="M9" s="384">
        <v>0.98202165457289026</v>
      </c>
    </row>
    <row r="10" spans="1:13" s="93" customFormat="1" ht="12.75" customHeight="1">
      <c r="A10" s="10"/>
      <c r="B10" s="6" t="s">
        <v>2</v>
      </c>
      <c r="C10" s="10"/>
      <c r="D10" s="324">
        <v>72.482157018239491</v>
      </c>
      <c r="E10" s="324">
        <v>100</v>
      </c>
      <c r="F10" s="324">
        <v>0</v>
      </c>
      <c r="G10" s="390"/>
      <c r="H10" s="340"/>
      <c r="I10" s="325"/>
      <c r="J10" s="324">
        <v>73.164582038348939</v>
      </c>
      <c r="K10" s="324">
        <v>100</v>
      </c>
      <c r="L10" s="324">
        <v>0</v>
      </c>
      <c r="M10" s="385"/>
    </row>
    <row r="11" spans="1:13" s="93" customFormat="1" ht="12.75" customHeight="1">
      <c r="A11" s="10"/>
      <c r="B11" s="6" t="s">
        <v>5</v>
      </c>
      <c r="C11" s="10"/>
      <c r="D11" s="324">
        <v>76.80412371134021</v>
      </c>
      <c r="E11" s="324">
        <v>83.825136612021865</v>
      </c>
      <c r="F11" s="324">
        <v>58.441558441558442</v>
      </c>
      <c r="G11" s="390"/>
      <c r="H11" s="340"/>
      <c r="I11" s="325"/>
      <c r="J11" s="324">
        <v>79.267695220380645</v>
      </c>
      <c r="K11" s="324">
        <v>85.444106720702464</v>
      </c>
      <c r="L11" s="324">
        <v>62.430939226519335</v>
      </c>
      <c r="M11" s="385"/>
    </row>
    <row r="12" spans="1:13" s="93" customFormat="1" ht="12.75" customHeight="1">
      <c r="A12" s="10"/>
      <c r="B12" s="7" t="s">
        <v>8</v>
      </c>
      <c r="C12" s="159"/>
      <c r="D12" s="328">
        <v>66.808485329103959</v>
      </c>
      <c r="E12" s="328">
        <v>64.091256830601068</v>
      </c>
      <c r="F12" s="328">
        <v>73.972582972582984</v>
      </c>
      <c r="G12" s="391"/>
      <c r="H12" s="341"/>
      <c r="I12" s="325"/>
      <c r="J12" s="328">
        <v>65.084929821731023</v>
      </c>
      <c r="K12" s="328">
        <v>62.689294157379294</v>
      </c>
      <c r="L12" s="328">
        <v>71.615101289134373</v>
      </c>
      <c r="M12" s="383"/>
    </row>
    <row r="13" spans="1:13" s="93" customFormat="1" ht="12.75" customHeight="1">
      <c r="A13" s="10"/>
      <c r="B13" s="6" t="s">
        <v>1</v>
      </c>
      <c r="C13" s="10"/>
      <c r="D13" s="324">
        <v>8.8279143536875484</v>
      </c>
      <c r="E13" s="324">
        <v>8.8726775956283976</v>
      </c>
      <c r="F13" s="324">
        <v>8.7301587301587347</v>
      </c>
      <c r="G13" s="381"/>
      <c r="H13" s="342"/>
      <c r="I13" s="325"/>
      <c r="J13" s="324">
        <v>7.9980415090937562</v>
      </c>
      <c r="K13" s="324">
        <v>7.9105032083755598</v>
      </c>
      <c r="L13" s="324">
        <v>8.2366482504603891</v>
      </c>
      <c r="M13" s="385"/>
    </row>
    <row r="14" spans="1:13" s="93" customFormat="1" ht="12.75" customHeight="1">
      <c r="A14" s="10"/>
      <c r="B14" s="6" t="s">
        <v>276</v>
      </c>
      <c r="C14" s="10"/>
      <c r="D14" s="328">
        <v>10.785091197462332</v>
      </c>
      <c r="E14" s="328">
        <v>8.7431693989071047</v>
      </c>
      <c r="F14" s="328">
        <v>16.161616161616163</v>
      </c>
      <c r="G14" s="380">
        <v>1.8484848484848484</v>
      </c>
      <c r="H14" s="343" t="s">
        <v>126</v>
      </c>
      <c r="I14" s="325"/>
      <c r="J14" s="328">
        <v>9.5154482101600006</v>
      </c>
      <c r="K14" s="328">
        <v>6.5856129685916924</v>
      </c>
      <c r="L14" s="328">
        <v>16.114180478821364</v>
      </c>
      <c r="M14" s="383">
        <v>2.4468763280917978</v>
      </c>
    </row>
    <row r="15" spans="1:13" s="93" customFormat="1" ht="12.75" customHeight="1">
      <c r="A15" s="10"/>
      <c r="B15" s="8" t="s">
        <v>39</v>
      </c>
      <c r="C15" s="163"/>
      <c r="D15" s="324">
        <v>78.707375099127674</v>
      </c>
      <c r="E15" s="324">
        <v>83.333333333333329</v>
      </c>
      <c r="F15" s="324">
        <v>66.089466089466086</v>
      </c>
      <c r="G15" s="381">
        <v>0.79307359307359304</v>
      </c>
      <c r="H15" s="344" t="s">
        <v>127</v>
      </c>
      <c r="I15" s="325"/>
      <c r="J15" s="324">
        <v>85.939879904530997</v>
      </c>
      <c r="K15" s="324">
        <v>89.327929753461675</v>
      </c>
      <c r="L15" s="324">
        <v>76.703499079189683</v>
      </c>
      <c r="M15" s="385">
        <v>0.85867319763130678</v>
      </c>
    </row>
    <row r="16" spans="1:13" s="93" customFormat="1" ht="12.75" customHeight="1">
      <c r="A16" s="10"/>
      <c r="B16" s="6" t="s">
        <v>40</v>
      </c>
      <c r="C16" s="10"/>
      <c r="D16" s="324"/>
      <c r="E16" s="324">
        <v>80.819672131147541</v>
      </c>
      <c r="F16" s="324">
        <v>76.334776334776336</v>
      </c>
      <c r="G16" s="381"/>
      <c r="H16" s="342"/>
      <c r="I16" s="323"/>
      <c r="J16" s="294"/>
      <c r="K16" s="294"/>
      <c r="L16" s="294"/>
      <c r="M16" s="392"/>
    </row>
    <row r="17" spans="1:13" s="93" customFormat="1" ht="12.75" customHeight="1">
      <c r="A17" s="10"/>
      <c r="B17" s="6" t="s">
        <v>7</v>
      </c>
      <c r="C17" s="10"/>
      <c r="D17" s="324"/>
      <c r="E17" s="324">
        <v>0.27322404371584702</v>
      </c>
      <c r="F17" s="324">
        <v>0.14430014430014429</v>
      </c>
      <c r="G17" s="381"/>
      <c r="H17" s="342"/>
      <c r="I17" s="323"/>
      <c r="J17" s="294"/>
      <c r="K17" s="294"/>
      <c r="L17" s="294"/>
      <c r="M17" s="392"/>
    </row>
    <row r="18" spans="1:13" s="93" customFormat="1" ht="12.75" customHeight="1">
      <c r="A18" s="10"/>
      <c r="B18" s="6" t="s">
        <v>41</v>
      </c>
      <c r="C18" s="10"/>
      <c r="D18" s="324"/>
      <c r="E18" s="324">
        <v>1.4207650273224044</v>
      </c>
      <c r="F18" s="324">
        <v>1.4430014430014431</v>
      </c>
      <c r="G18" s="381"/>
      <c r="H18" s="342"/>
      <c r="I18" s="323"/>
      <c r="J18" s="294"/>
      <c r="K18" s="294"/>
      <c r="L18" s="294"/>
      <c r="M18" s="392"/>
    </row>
    <row r="19" spans="1:13" s="93" customFormat="1" ht="12.75" customHeight="1">
      <c r="A19" s="10"/>
      <c r="B19" s="7" t="s">
        <v>42</v>
      </c>
      <c r="C19" s="159"/>
      <c r="D19" s="328"/>
      <c r="E19" s="328">
        <v>50.710382513661202</v>
      </c>
      <c r="F19" s="328">
        <v>44.588744588744589</v>
      </c>
      <c r="G19" s="380"/>
      <c r="H19" s="345"/>
      <c r="I19" s="323"/>
      <c r="J19" s="104"/>
      <c r="K19" s="104"/>
      <c r="L19" s="104"/>
      <c r="M19" s="393"/>
    </row>
    <row r="20" spans="1:13" s="93" customFormat="1" ht="12.75" customHeight="1">
      <c r="A20" s="10"/>
      <c r="B20" s="8" t="s">
        <v>4</v>
      </c>
      <c r="C20" s="10"/>
      <c r="D20" s="324">
        <v>20.618556701030929</v>
      </c>
      <c r="E20" s="324">
        <v>22.73224043715847</v>
      </c>
      <c r="F20" s="324">
        <v>15.007215007215008</v>
      </c>
      <c r="G20" s="381">
        <v>0.66017316017316019</v>
      </c>
      <c r="H20" s="342"/>
      <c r="I20" s="325"/>
      <c r="J20" s="324">
        <v>13.245288233870621</v>
      </c>
      <c r="K20" s="324">
        <v>13.98176291793313</v>
      </c>
      <c r="L20" s="324">
        <v>11.233885819521179</v>
      </c>
      <c r="M20" s="385">
        <v>0.80346705100488436</v>
      </c>
    </row>
    <row r="21" spans="1:13" s="93" customFormat="1" ht="12.75" customHeight="1">
      <c r="A21" s="10"/>
      <c r="B21" s="14" t="s">
        <v>43</v>
      </c>
      <c r="C21" s="10"/>
      <c r="D21" s="324">
        <v>73.552735923869946</v>
      </c>
      <c r="E21" s="324">
        <v>78.852459016393439</v>
      </c>
      <c r="F21" s="324">
        <v>59.16305916305916</v>
      </c>
      <c r="G21" s="381">
        <v>0.75030075030075027</v>
      </c>
      <c r="H21" s="342"/>
      <c r="I21" s="325"/>
      <c r="J21" s="324">
        <v>76.797487769811482</v>
      </c>
      <c r="K21" s="324">
        <v>81.627828436339072</v>
      </c>
      <c r="L21" s="324">
        <v>63.627992633517493</v>
      </c>
      <c r="M21" s="385">
        <v>0.77948897884917379</v>
      </c>
    </row>
    <row r="22" spans="1:13" s="93" customFormat="1" ht="12.75" customHeight="1">
      <c r="A22" s="10"/>
      <c r="B22" s="111" t="s">
        <v>65</v>
      </c>
      <c r="C22" s="159"/>
      <c r="D22" s="328"/>
      <c r="E22" s="328">
        <v>81.967213114754102</v>
      </c>
      <c r="F22" s="328">
        <v>61.904761904761905</v>
      </c>
      <c r="G22" s="380">
        <v>0.75523809523809515</v>
      </c>
      <c r="H22" s="343" t="s">
        <v>128</v>
      </c>
      <c r="I22" s="325"/>
      <c r="J22" s="328"/>
      <c r="K22" s="328"/>
      <c r="L22" s="328"/>
      <c r="M22" s="383"/>
    </row>
    <row r="23" spans="1:13" s="93" customFormat="1" ht="12.75" customHeight="1">
      <c r="A23" s="10"/>
      <c r="B23" s="16" t="s">
        <v>44</v>
      </c>
      <c r="C23" s="10"/>
      <c r="D23" s="324">
        <v>70.063441712926249</v>
      </c>
      <c r="E23" s="324">
        <v>75.464480874316934</v>
      </c>
      <c r="F23" s="324">
        <v>55.411255411255411</v>
      </c>
      <c r="G23" s="381"/>
      <c r="H23" s="342"/>
      <c r="I23" s="325"/>
      <c r="J23" s="324">
        <v>73.70862376571182</v>
      </c>
      <c r="K23" s="324">
        <v>78.588314758527531</v>
      </c>
      <c r="L23" s="324">
        <v>60.405156537753221</v>
      </c>
      <c r="M23" s="385">
        <v>0.76862771168150956</v>
      </c>
    </row>
    <row r="24" spans="1:13" s="93" customFormat="1" ht="12.75" customHeight="1">
      <c r="A24" s="10"/>
      <c r="B24" s="6" t="s">
        <v>150</v>
      </c>
      <c r="C24" s="10"/>
      <c r="D24" s="324"/>
      <c r="E24" s="324">
        <v>57.132512671976833</v>
      </c>
      <c r="F24" s="324">
        <v>59.895833333333336</v>
      </c>
      <c r="G24" s="381"/>
      <c r="H24" s="342"/>
      <c r="I24" s="325"/>
      <c r="J24" s="324"/>
      <c r="K24" s="324"/>
      <c r="L24" s="324"/>
      <c r="M24" s="385"/>
    </row>
    <row r="25" spans="1:13" s="93" customFormat="1" ht="12.75" customHeight="1">
      <c r="A25" s="10"/>
      <c r="B25" s="7" t="s">
        <v>151</v>
      </c>
      <c r="C25" s="159"/>
      <c r="D25" s="328"/>
      <c r="E25" s="328">
        <v>58.073859522085456</v>
      </c>
      <c r="F25" s="328">
        <v>54.427083333333336</v>
      </c>
      <c r="G25" s="381"/>
      <c r="H25" s="342"/>
      <c r="I25" s="325"/>
      <c r="J25" s="328"/>
      <c r="K25" s="328"/>
      <c r="L25" s="328"/>
      <c r="M25" s="383"/>
    </row>
    <row r="26" spans="1:13" s="93" customFormat="1" ht="12.75" customHeight="1">
      <c r="A26" s="10"/>
      <c r="B26" s="6" t="s">
        <v>47</v>
      </c>
      <c r="C26" s="10"/>
      <c r="D26" s="328">
        <v>0.95162569389373508</v>
      </c>
      <c r="E26" s="328">
        <v>1.2568306010928962</v>
      </c>
      <c r="F26" s="328">
        <v>0.14430014430014429</v>
      </c>
      <c r="G26" s="382">
        <v>0.11481272350837567</v>
      </c>
      <c r="H26" s="346"/>
      <c r="I26" s="325"/>
      <c r="J26" s="328">
        <v>0.96154294860726752</v>
      </c>
      <c r="K26" s="328">
        <v>1.0807159743329957</v>
      </c>
      <c r="L26" s="328">
        <v>0.64456721915285453</v>
      </c>
      <c r="M26" s="383">
        <v>0.59642610497237569</v>
      </c>
    </row>
    <row r="27" spans="1:13" s="93" customFormat="1" ht="12.75" customHeight="1">
      <c r="A27" s="10"/>
      <c r="B27" s="60" t="s">
        <v>45</v>
      </c>
      <c r="C27" s="149"/>
      <c r="D27" s="328">
        <v>77.279936558287076</v>
      </c>
      <c r="E27" s="328">
        <v>82.950819672131146</v>
      </c>
      <c r="F27" s="328">
        <v>61.904761904761905</v>
      </c>
      <c r="G27" s="382">
        <v>0.74628270280444198</v>
      </c>
      <c r="H27" s="347" t="s">
        <v>129</v>
      </c>
      <c r="I27" s="325"/>
      <c r="J27" s="328">
        <v>79.391895097960145</v>
      </c>
      <c r="K27" s="328">
        <v>84.262073623775748</v>
      </c>
      <c r="L27" s="328">
        <v>66.114180478821368</v>
      </c>
      <c r="M27" s="383">
        <v>0.78462560480076182</v>
      </c>
    </row>
    <row r="28" spans="1:13" s="93" customFormat="1" ht="12.75" customHeight="1">
      <c r="A28" s="10"/>
      <c r="B28" s="15" t="s">
        <v>48</v>
      </c>
      <c r="C28" s="10"/>
      <c r="D28" s="324">
        <v>5.6304520222045999</v>
      </c>
      <c r="E28" s="324">
        <v>5.9016393442622954</v>
      </c>
      <c r="F28" s="324">
        <v>4.9062049062049065</v>
      </c>
      <c r="G28" s="381">
        <v>0.83132916466249795</v>
      </c>
      <c r="H28" s="342"/>
      <c r="I28" s="325"/>
      <c r="J28" s="324">
        <v>5.9304287160916695</v>
      </c>
      <c r="K28" s="324">
        <v>5.9777102330293816</v>
      </c>
      <c r="L28" s="324">
        <v>5.8931860036832413</v>
      </c>
      <c r="M28" s="385">
        <v>0.98586009926023044</v>
      </c>
    </row>
    <row r="29" spans="1:13" s="93" customFormat="1" ht="12.75" customHeight="1">
      <c r="A29" s="10"/>
      <c r="B29" s="17" t="s">
        <v>49</v>
      </c>
      <c r="C29" s="159"/>
      <c r="D29" s="328">
        <v>10.785091197462332</v>
      </c>
      <c r="E29" s="328">
        <v>10.382513661202186</v>
      </c>
      <c r="F29" s="328">
        <v>11.976911976911977</v>
      </c>
      <c r="G29" s="380">
        <v>1.1535657325131008</v>
      </c>
      <c r="H29" s="345"/>
      <c r="I29" s="325"/>
      <c r="J29" s="328">
        <v>11.279496047430831</v>
      </c>
      <c r="K29" s="328">
        <v>10.739614994934144</v>
      </c>
      <c r="L29" s="328">
        <v>12.89134438305709</v>
      </c>
      <c r="M29" s="383">
        <v>1.2003544251016367</v>
      </c>
    </row>
    <row r="30" spans="1:13" s="93" customFormat="1" ht="12.75" customHeight="1">
      <c r="A30" s="10"/>
      <c r="B30" s="351" t="s">
        <v>145</v>
      </c>
      <c r="C30" s="159"/>
      <c r="D30" s="328">
        <v>6.5699479034771757</v>
      </c>
      <c r="E30" s="328">
        <v>5.2095808383233537</v>
      </c>
      <c r="F30" s="378">
        <v>8.0895008605851988</v>
      </c>
      <c r="G30" s="379">
        <v>1.5528122341583082</v>
      </c>
      <c r="H30" s="338" t="s">
        <v>130</v>
      </c>
      <c r="I30" s="325"/>
      <c r="J30" s="328">
        <v>6.6006116473407612</v>
      </c>
      <c r="K30" s="328">
        <v>5.8206796818510487</v>
      </c>
      <c r="L30" s="328">
        <v>8.5620197585071356</v>
      </c>
      <c r="M30" s="383">
        <v>1.4709656305609153</v>
      </c>
    </row>
    <row r="31" spans="1:13" s="93" customFormat="1" ht="12.75" customHeight="1">
      <c r="A31" s="10"/>
      <c r="B31" s="7" t="s">
        <v>144</v>
      </c>
      <c r="C31" s="159"/>
      <c r="D31" s="328">
        <v>83.862014274385402</v>
      </c>
      <c r="E31" s="328">
        <v>87.377049180327873</v>
      </c>
      <c r="F31" s="328">
        <v>74.170274170274169</v>
      </c>
      <c r="G31" s="380">
        <v>0.84885304397499517</v>
      </c>
      <c r="H31" s="343" t="s">
        <v>131</v>
      </c>
      <c r="I31" s="329"/>
      <c r="J31" s="328">
        <v>86.829682465871727</v>
      </c>
      <c r="K31" s="328">
        <v>88.990206011482613</v>
      </c>
      <c r="L31" s="328">
        <v>80.939226519337012</v>
      </c>
      <c r="M31" s="383">
        <v>0.90952960046966558</v>
      </c>
    </row>
    <row r="32" spans="1:13" s="93" customFormat="1" ht="12.75" customHeight="1">
      <c r="A32" s="10"/>
      <c r="B32" s="432" t="s">
        <v>295</v>
      </c>
      <c r="C32" s="433"/>
      <c r="D32" s="433"/>
      <c r="E32" s="433"/>
      <c r="F32" s="433"/>
      <c r="G32" s="433"/>
      <c r="H32" s="433"/>
      <c r="I32" s="433"/>
      <c r="J32" s="433"/>
      <c r="K32" s="433"/>
      <c r="L32" s="433"/>
      <c r="M32" s="433"/>
    </row>
    <row r="33" spans="1:13" s="93" customFormat="1" ht="26.25" customHeight="1">
      <c r="A33" s="10"/>
      <c r="B33" s="434"/>
      <c r="C33" s="434"/>
      <c r="D33" s="434"/>
      <c r="E33" s="434"/>
      <c r="F33" s="434"/>
      <c r="G33" s="434"/>
      <c r="H33" s="434"/>
      <c r="I33" s="434"/>
      <c r="J33" s="434"/>
      <c r="K33" s="434"/>
      <c r="L33" s="434"/>
      <c r="M33" s="434"/>
    </row>
    <row r="34" spans="1:13" s="93" customFormat="1" ht="12" customHeight="1">
      <c r="A34" s="10"/>
      <c r="B34" s="395" t="s">
        <v>297</v>
      </c>
      <c r="C34" s="395"/>
      <c r="D34" s="395"/>
      <c r="E34" s="395"/>
      <c r="F34" s="395"/>
      <c r="G34" s="395"/>
      <c r="H34" s="395"/>
      <c r="I34" s="395"/>
      <c r="J34" s="395"/>
      <c r="K34" s="395"/>
      <c r="L34" s="396" t="s">
        <v>298</v>
      </c>
      <c r="M34" s="395"/>
    </row>
    <row r="35" spans="1:13" s="93" customFormat="1" ht="12" customHeight="1">
      <c r="A35" s="10"/>
      <c r="B35" s="395"/>
      <c r="C35" s="395"/>
      <c r="D35" s="395"/>
      <c r="E35" s="395"/>
      <c r="F35" s="395"/>
      <c r="G35" s="395"/>
      <c r="H35" s="395"/>
      <c r="I35" s="395"/>
      <c r="J35" s="395"/>
      <c r="K35" s="395"/>
      <c r="L35" s="396" t="s">
        <v>299</v>
      </c>
      <c r="M35" s="394"/>
    </row>
    <row r="36" spans="1:13" s="93" customFormat="1" ht="26.25" customHeight="1">
      <c r="A36" s="10"/>
      <c r="B36" s="315"/>
      <c r="C36" s="315"/>
      <c r="D36" s="315"/>
      <c r="E36" s="315"/>
      <c r="F36" s="315"/>
      <c r="G36" s="315"/>
      <c r="H36" s="315"/>
      <c r="I36" s="315"/>
      <c r="J36" s="315"/>
      <c r="K36" s="315"/>
      <c r="L36" s="315"/>
      <c r="M36" s="315"/>
    </row>
    <row r="37" spans="1:13" s="93" customFormat="1" ht="26.25" customHeight="1">
      <c r="A37" s="10"/>
      <c r="B37" s="315"/>
      <c r="C37" s="315"/>
      <c r="D37" s="315"/>
      <c r="E37" s="315"/>
      <c r="F37" s="315"/>
      <c r="G37" s="315"/>
      <c r="H37" s="315"/>
      <c r="I37" s="315"/>
      <c r="J37" s="315"/>
      <c r="K37" s="315"/>
      <c r="L37" s="315"/>
      <c r="M37" s="315"/>
    </row>
    <row r="38" spans="1:13" s="93" customFormat="1" ht="26.25" customHeight="1">
      <c r="A38" s="10"/>
      <c r="B38" s="315"/>
      <c r="C38" s="315"/>
      <c r="D38" s="315"/>
      <c r="E38" s="315"/>
      <c r="F38" s="315"/>
      <c r="G38" s="315"/>
      <c r="H38" s="315"/>
      <c r="I38" s="315"/>
      <c r="J38" s="315"/>
      <c r="K38" s="315"/>
      <c r="L38" s="315"/>
      <c r="M38" s="315"/>
    </row>
    <row r="39" spans="1:13" s="93" customFormat="1" ht="26.25" customHeight="1">
      <c r="A39" s="10"/>
      <c r="B39" s="315"/>
      <c r="C39" s="315"/>
      <c r="D39" s="315"/>
      <c r="E39" s="315"/>
      <c r="F39" s="315"/>
      <c r="G39" s="315"/>
      <c r="H39" s="315"/>
      <c r="I39" s="315"/>
      <c r="J39" s="315"/>
      <c r="K39" s="315"/>
      <c r="L39" s="315"/>
      <c r="M39" s="315"/>
    </row>
    <row r="40" spans="1:13" s="93" customFormat="1" ht="26.25" customHeight="1">
      <c r="A40" s="10"/>
      <c r="B40" s="315"/>
      <c r="C40" s="315"/>
      <c r="D40" s="315"/>
      <c r="E40" s="315"/>
      <c r="F40" s="315"/>
      <c r="G40" s="315"/>
      <c r="H40" s="315"/>
      <c r="I40" s="315"/>
      <c r="J40" s="315"/>
      <c r="K40" s="315"/>
      <c r="L40" s="315"/>
      <c r="M40" s="315"/>
    </row>
    <row r="41" spans="1:13" s="93" customFormat="1" ht="26.25" customHeight="1">
      <c r="A41" s="10"/>
      <c r="B41" s="315"/>
      <c r="C41" s="315"/>
      <c r="D41" s="315"/>
      <c r="E41" s="315"/>
      <c r="F41" s="315"/>
      <c r="G41" s="315"/>
      <c r="H41" s="315"/>
      <c r="I41" s="315"/>
      <c r="J41" s="315"/>
      <c r="K41" s="315"/>
      <c r="L41" s="315"/>
      <c r="M41" s="315"/>
    </row>
    <row r="42" spans="1:13" s="93" customFormat="1" ht="26.25" customHeight="1">
      <c r="A42" s="10"/>
      <c r="B42" s="315"/>
      <c r="C42" s="315"/>
      <c r="D42" s="315"/>
      <c r="E42" s="315"/>
      <c r="F42" s="315"/>
      <c r="G42" s="315"/>
      <c r="H42" s="315"/>
      <c r="I42" s="315"/>
      <c r="J42" s="315"/>
      <c r="K42" s="315"/>
      <c r="L42" s="315"/>
      <c r="M42" s="315"/>
    </row>
    <row r="43" spans="1:13" s="93" customFormat="1" ht="26.25" customHeight="1">
      <c r="A43" s="10"/>
      <c r="B43" s="315"/>
      <c r="C43" s="315"/>
      <c r="D43" s="315"/>
      <c r="E43" s="315"/>
      <c r="F43" s="315"/>
      <c r="G43" s="315"/>
      <c r="H43" s="315"/>
      <c r="I43" s="315"/>
      <c r="J43" s="315"/>
      <c r="K43" s="315"/>
      <c r="L43" s="315"/>
      <c r="M43" s="315"/>
    </row>
    <row r="44" spans="1:13" s="93" customFormat="1" ht="26.25" customHeight="1">
      <c r="A44" s="10"/>
      <c r="B44" s="315"/>
      <c r="C44" s="315"/>
      <c r="D44" s="315"/>
      <c r="E44" s="315"/>
      <c r="F44" s="315"/>
      <c r="G44" s="315"/>
      <c r="H44" s="315"/>
      <c r="I44" s="315"/>
      <c r="J44" s="315"/>
      <c r="K44" s="315"/>
      <c r="L44" s="315"/>
      <c r="M44" s="315"/>
    </row>
    <row r="45" spans="1:13" s="93" customFormat="1" ht="26.25" customHeight="1">
      <c r="A45" s="10"/>
      <c r="B45" s="315"/>
      <c r="C45" s="315"/>
      <c r="D45" s="315"/>
      <c r="E45" s="315"/>
      <c r="F45" s="315"/>
      <c r="G45" s="315"/>
      <c r="H45" s="315"/>
      <c r="I45" s="315"/>
      <c r="J45" s="315"/>
      <c r="K45" s="315"/>
      <c r="L45" s="315"/>
      <c r="M45" s="315"/>
    </row>
    <row r="46" spans="1:13" s="93" customFormat="1" ht="26.25" customHeight="1">
      <c r="A46" s="10"/>
      <c r="B46" s="315"/>
      <c r="C46" s="315"/>
      <c r="D46" s="315"/>
      <c r="E46" s="315"/>
      <c r="F46" s="315"/>
      <c r="G46" s="315"/>
      <c r="H46" s="315"/>
      <c r="I46" s="315"/>
      <c r="J46" s="315"/>
      <c r="K46" s="315"/>
      <c r="L46" s="315"/>
      <c r="M46" s="315"/>
    </row>
    <row r="47" spans="1:13" s="93" customFormat="1" ht="26.25" customHeight="1">
      <c r="A47" s="10"/>
      <c r="B47" s="315"/>
      <c r="C47" s="315"/>
      <c r="D47" s="315"/>
      <c r="E47" s="315"/>
      <c r="F47" s="315"/>
      <c r="G47" s="315"/>
      <c r="H47" s="315"/>
      <c r="I47" s="315"/>
      <c r="J47" s="315"/>
      <c r="K47" s="315"/>
      <c r="L47" s="315"/>
      <c r="M47" s="315"/>
    </row>
    <row r="48" spans="1:13" s="52" customFormat="1" ht="12.75" customHeight="1">
      <c r="A48" s="44"/>
      <c r="B48" s="333"/>
      <c r="C48" s="333"/>
      <c r="D48" s="333"/>
      <c r="E48" s="333"/>
      <c r="F48" s="333"/>
      <c r="G48" s="333"/>
      <c r="H48" s="44"/>
      <c r="I48" s="334"/>
      <c r="J48" s="334"/>
      <c r="K48" s="334"/>
      <c r="L48" s="334"/>
      <c r="M48" s="334"/>
    </row>
    <row r="49" spans="1:16" ht="18" customHeight="1">
      <c r="E49"/>
      <c r="F49" s="152"/>
      <c r="G49" s="152"/>
      <c r="I49" s="334"/>
      <c r="J49" s="334"/>
      <c r="K49" s="334"/>
      <c r="L49" s="334"/>
      <c r="M49" s="334"/>
    </row>
    <row r="50" spans="1:16" ht="26.25" customHeight="1">
      <c r="B50" s="430" t="s">
        <v>291</v>
      </c>
      <c r="C50" s="430"/>
      <c r="D50" s="430"/>
      <c r="E50" s="430"/>
      <c r="F50" s="430"/>
      <c r="G50" s="430"/>
      <c r="H50" s="430"/>
      <c r="I50" s="430"/>
      <c r="J50" s="430"/>
      <c r="K50" s="430"/>
      <c r="L50" s="430"/>
      <c r="M50" s="430"/>
      <c r="N50" s="430"/>
      <c r="O50" s="430"/>
      <c r="P50" s="430"/>
    </row>
    <row r="51" spans="1:16" ht="26.25" customHeight="1">
      <c r="B51" s="430"/>
      <c r="C51" s="430"/>
      <c r="D51" s="430"/>
      <c r="E51" s="430"/>
      <c r="F51" s="430"/>
      <c r="G51" s="430"/>
      <c r="H51" s="430"/>
      <c r="I51" s="430"/>
      <c r="J51" s="430"/>
      <c r="K51" s="430"/>
      <c r="L51" s="430"/>
      <c r="M51" s="430"/>
      <c r="N51" s="430"/>
      <c r="O51" s="430"/>
      <c r="P51" s="430"/>
    </row>
    <row r="52" spans="1:16" ht="14.25" customHeight="1">
      <c r="A52" s="10"/>
      <c r="B52" s="110" t="s">
        <v>33</v>
      </c>
      <c r="C52" s="458" t="s">
        <v>152</v>
      </c>
      <c r="D52" s="458"/>
      <c r="E52" s="458"/>
      <c r="F52" s="458"/>
    </row>
    <row r="53" spans="1:16" ht="18" customHeight="1">
      <c r="B53" s="40"/>
      <c r="C53" s="20"/>
      <c r="D53" s="443" t="s">
        <v>273</v>
      </c>
      <c r="E53" s="443"/>
      <c r="F53" s="443"/>
      <c r="G53" s="443"/>
      <c r="H53" s="443"/>
      <c r="I53" s="444" t="s">
        <v>274</v>
      </c>
      <c r="J53" s="107"/>
      <c r="K53" s="443" t="s">
        <v>264</v>
      </c>
      <c r="L53" s="443"/>
      <c r="M53" s="443"/>
      <c r="N53" s="443"/>
      <c r="O53" s="443"/>
      <c r="P53" s="444" t="s">
        <v>274</v>
      </c>
    </row>
    <row r="54" spans="1:16" ht="18">
      <c r="A54" s="43"/>
      <c r="B54" s="41"/>
      <c r="C54" s="25"/>
      <c r="D54" s="352" t="s">
        <v>269</v>
      </c>
      <c r="E54" s="352" t="s">
        <v>270</v>
      </c>
      <c r="F54" s="352" t="s">
        <v>271</v>
      </c>
      <c r="G54" s="353" t="s">
        <v>272</v>
      </c>
      <c r="H54" s="352" t="s">
        <v>153</v>
      </c>
      <c r="I54" s="445"/>
      <c r="J54" s="354"/>
      <c r="K54" s="352" t="s">
        <v>269</v>
      </c>
      <c r="L54" s="352" t="s">
        <v>270</v>
      </c>
      <c r="M54" s="352" t="s">
        <v>271</v>
      </c>
      <c r="N54" s="353" t="s">
        <v>272</v>
      </c>
      <c r="O54" s="352" t="s">
        <v>153</v>
      </c>
      <c r="P54" s="445"/>
    </row>
    <row r="55" spans="1:16" ht="18">
      <c r="A55" s="320"/>
      <c r="B55" s="8" t="s">
        <v>9</v>
      </c>
      <c r="C55" s="26"/>
      <c r="D55" s="321">
        <v>213</v>
      </c>
      <c r="E55" s="321">
        <v>873</v>
      </c>
      <c r="F55" s="321">
        <v>853</v>
      </c>
      <c r="G55" s="321">
        <v>585</v>
      </c>
      <c r="H55" s="321">
        <v>2524</v>
      </c>
      <c r="I55" s="321"/>
      <c r="J55" s="358"/>
      <c r="K55" s="321">
        <v>309</v>
      </c>
      <c r="L55" s="321">
        <v>1683</v>
      </c>
      <c r="M55" s="321">
        <v>1216</v>
      </c>
      <c r="N55" s="321">
        <v>839</v>
      </c>
      <c r="O55" s="321">
        <v>4047</v>
      </c>
      <c r="P55" s="321"/>
    </row>
    <row r="56" spans="1:16">
      <c r="A56" s="320"/>
      <c r="B56" s="7" t="s">
        <v>15</v>
      </c>
      <c r="C56" s="159"/>
      <c r="D56" s="328">
        <v>7.6541392722746231</v>
      </c>
      <c r="E56" s="328">
        <v>86.856856319060157</v>
      </c>
      <c r="F56" s="328">
        <v>190.12000071322862</v>
      </c>
      <c r="G56" s="328">
        <v>344.27358274041774</v>
      </c>
      <c r="H56" s="328">
        <v>57.249058626387402</v>
      </c>
      <c r="I56" s="328">
        <v>44.97874555111251</v>
      </c>
      <c r="J56" s="358"/>
      <c r="K56" s="328">
        <v>7.0061021108773476</v>
      </c>
      <c r="L56" s="328">
        <v>91.70277838168299</v>
      </c>
      <c r="M56" s="328">
        <v>157.9466929911155</v>
      </c>
      <c r="N56" s="328">
        <v>257.61720968935481</v>
      </c>
      <c r="O56" s="328">
        <v>55.126663965046944</v>
      </c>
      <c r="P56" s="328">
        <v>36.770404657589893</v>
      </c>
    </row>
    <row r="57" spans="1:16">
      <c r="A57" s="320"/>
      <c r="B57" s="7" t="s">
        <v>37</v>
      </c>
      <c r="C57" s="159"/>
      <c r="D57" s="327">
        <v>1.1784037558685445</v>
      </c>
      <c r="E57" s="327">
        <v>1.2325315005727377</v>
      </c>
      <c r="F57" s="327">
        <v>1.2379835873388043</v>
      </c>
      <c r="G57" s="327">
        <v>1.1333333333333333</v>
      </c>
      <c r="H57" s="327">
        <v>1.2068145800316956</v>
      </c>
      <c r="I57" s="327">
        <v>1.0923384594165921</v>
      </c>
      <c r="J57" s="358"/>
      <c r="K57" s="327">
        <v>1.2362459546925566</v>
      </c>
      <c r="L57" s="327">
        <v>1.243612596553773</v>
      </c>
      <c r="M57" s="327">
        <v>1.256578947368421</v>
      </c>
      <c r="N57" s="327">
        <v>1.1871275327771156</v>
      </c>
      <c r="O57" s="327">
        <v>1.2352359772671115</v>
      </c>
      <c r="P57" s="327">
        <v>1.0585037518495033</v>
      </c>
    </row>
    <row r="58" spans="1:16">
      <c r="A58" s="320"/>
      <c r="B58" s="6" t="s">
        <v>2</v>
      </c>
      <c r="C58" s="10"/>
      <c r="D58" s="324">
        <v>86.854460093896719</v>
      </c>
      <c r="E58" s="324">
        <v>85.796105383734243</v>
      </c>
      <c r="F58" s="324">
        <v>70.339976553341145</v>
      </c>
      <c r="G58" s="324">
        <v>50.684931506849317</v>
      </c>
      <c r="H58" s="324">
        <v>72.532699167657555</v>
      </c>
      <c r="I58" s="324">
        <v>1.7136150234741785</v>
      </c>
      <c r="J58" s="358"/>
      <c r="K58" s="324">
        <v>84.14239482200648</v>
      </c>
      <c r="L58" s="324">
        <v>83.184789067142006</v>
      </c>
      <c r="M58" s="324">
        <v>71.546052631578945</v>
      </c>
      <c r="N58" s="324">
        <v>51.37067938021454</v>
      </c>
      <c r="O58" s="324">
        <v>73.165307635285401</v>
      </c>
      <c r="P58" s="324">
        <v>1.6379459224051842</v>
      </c>
    </row>
    <row r="59" spans="1:16">
      <c r="A59" s="320"/>
      <c r="B59" s="326" t="s">
        <v>8</v>
      </c>
      <c r="C59" s="159"/>
      <c r="D59" s="328">
        <v>40.8075117370892</v>
      </c>
      <c r="E59" s="328">
        <v>55.578465063001104</v>
      </c>
      <c r="F59" s="328">
        <v>72.433763188745601</v>
      </c>
      <c r="G59" s="328">
        <v>84.841025641025638</v>
      </c>
      <c r="H59" s="328">
        <v>66.810618066561076</v>
      </c>
      <c r="I59" s="356" t="s">
        <v>251</v>
      </c>
      <c r="J59" s="358"/>
      <c r="K59" s="328">
        <v>39.223300970873773</v>
      </c>
      <c r="L59" s="328">
        <v>54.706476530005936</v>
      </c>
      <c r="M59" s="328">
        <v>72.158717105263108</v>
      </c>
      <c r="N59" s="328">
        <v>85.17401668653163</v>
      </c>
      <c r="O59" s="328">
        <v>65.084507042253506</v>
      </c>
      <c r="P59" s="356" t="s">
        <v>251</v>
      </c>
    </row>
    <row r="60" spans="1:16">
      <c r="A60" s="320"/>
      <c r="B60" s="6" t="s">
        <v>1</v>
      </c>
      <c r="C60" s="10"/>
      <c r="D60" s="324">
        <v>7.7417840375586868</v>
      </c>
      <c r="E60" s="324">
        <v>8.4994272623138514</v>
      </c>
      <c r="F60" s="324">
        <v>9.5111371629542774</v>
      </c>
      <c r="G60" s="324">
        <v>8.7367521367521412</v>
      </c>
      <c r="H60" s="324">
        <v>8.8324088748019278</v>
      </c>
      <c r="I60" s="324">
        <v>1.2285459161366044</v>
      </c>
      <c r="J60" s="358"/>
      <c r="K60" s="324">
        <v>6.3042071197410987</v>
      </c>
      <c r="L60" s="324">
        <v>7.2959001782531114</v>
      </c>
      <c r="M60" s="324">
        <v>8.9909539473684301</v>
      </c>
      <c r="N60" s="324">
        <v>8.5911799761621044</v>
      </c>
      <c r="O60" s="324">
        <v>7.9980232270817906</v>
      </c>
      <c r="P60" s="324">
        <v>1.4261831466821588</v>
      </c>
    </row>
    <row r="61" spans="1:16">
      <c r="A61" s="320"/>
      <c r="B61" s="6" t="s">
        <v>276</v>
      </c>
      <c r="C61" s="159"/>
      <c r="D61" s="328">
        <v>0</v>
      </c>
      <c r="E61" s="328">
        <v>2.86368843069874</v>
      </c>
      <c r="F61" s="328">
        <v>12.192262602579133</v>
      </c>
      <c r="G61" s="328">
        <v>24.444444444444443</v>
      </c>
      <c r="H61" s="328">
        <v>10.776545166402535</v>
      </c>
      <c r="I61" s="328" t="s">
        <v>296</v>
      </c>
      <c r="J61" s="358"/>
      <c r="K61" s="328">
        <v>0.6472491909385113</v>
      </c>
      <c r="L61" s="328">
        <v>3.6838978015448602</v>
      </c>
      <c r="M61" s="328">
        <v>8.6348684210526319</v>
      </c>
      <c r="N61" s="328">
        <v>23.957091775923718</v>
      </c>
      <c r="O61" s="328">
        <v>9.4574746725969998</v>
      </c>
      <c r="P61" s="328">
        <v>37.013706793802143</v>
      </c>
    </row>
    <row r="62" spans="1:16">
      <c r="A62" s="320"/>
      <c r="B62" s="8" t="s">
        <v>39</v>
      </c>
      <c r="C62" s="159"/>
      <c r="D62" s="328">
        <v>93.896713615023472</v>
      </c>
      <c r="E62" s="328">
        <v>90.607101947308138</v>
      </c>
      <c r="F62" s="328">
        <v>82.18053927315357</v>
      </c>
      <c r="G62" s="328">
        <v>49.743589743589745</v>
      </c>
      <c r="H62" s="328">
        <v>78.565768621236131</v>
      </c>
      <c r="I62" s="328">
        <v>1.8876143458690284</v>
      </c>
      <c r="J62" s="358"/>
      <c r="K62" s="328">
        <v>93.851132686084142</v>
      </c>
      <c r="L62" s="328">
        <v>94.058229352346999</v>
      </c>
      <c r="M62" s="328">
        <v>90.78947368421052</v>
      </c>
      <c r="N62" s="328">
        <v>59.713945172824793</v>
      </c>
      <c r="O62" s="328">
        <v>85.94020261922411</v>
      </c>
      <c r="P62" s="328">
        <v>1.5751467949424975</v>
      </c>
    </row>
    <row r="63" spans="1:16">
      <c r="A63" s="320"/>
      <c r="B63" s="8" t="s">
        <v>4</v>
      </c>
      <c r="C63" s="10"/>
      <c r="D63" s="324">
        <v>21.12676056338028</v>
      </c>
      <c r="E63" s="324">
        <v>26.460481099656356</v>
      </c>
      <c r="F63" s="324">
        <v>21.336459554513482</v>
      </c>
      <c r="G63" s="324">
        <v>10.598290598290598</v>
      </c>
      <c r="H63" s="324">
        <v>20.602218700475436</v>
      </c>
      <c r="I63" s="324">
        <v>2.4966744263385432</v>
      </c>
      <c r="J63" s="358"/>
      <c r="K63" s="324">
        <v>15.210355987055015</v>
      </c>
      <c r="L63" s="324">
        <v>17.112299465240643</v>
      </c>
      <c r="M63" s="324">
        <v>11.677631578947368</v>
      </c>
      <c r="N63" s="324">
        <v>7.0321811680572113</v>
      </c>
      <c r="O63" s="324">
        <v>13.244378552013837</v>
      </c>
      <c r="P63" s="324">
        <v>2.4334269917520168</v>
      </c>
    </row>
    <row r="64" spans="1:16">
      <c r="A64" s="330"/>
      <c r="B64" s="355" t="s">
        <v>43</v>
      </c>
      <c r="C64" s="10"/>
      <c r="D64" s="324">
        <v>85.91549295774648</v>
      </c>
      <c r="E64" s="324">
        <v>86.025200458190156</v>
      </c>
      <c r="F64" s="324">
        <v>76.787807737397415</v>
      </c>
      <c r="G64" s="324">
        <v>45.128205128205131</v>
      </c>
      <c r="H64" s="324">
        <v>73.415213946117277</v>
      </c>
      <c r="I64" s="324">
        <v>1.9062402374258045</v>
      </c>
      <c r="J64" s="358"/>
      <c r="K64" s="324">
        <v>85.760517799352755</v>
      </c>
      <c r="L64" s="324">
        <v>86.274509803921575</v>
      </c>
      <c r="M64" s="324">
        <v>77.878289473684205</v>
      </c>
      <c r="N64" s="324">
        <v>52.920143027413587</v>
      </c>
      <c r="O64" s="324">
        <v>76.79762787249814</v>
      </c>
      <c r="P64" s="324">
        <v>1.6302773361596892</v>
      </c>
    </row>
    <row r="65" spans="1:16">
      <c r="A65" s="331"/>
      <c r="B65" s="15" t="s">
        <v>44</v>
      </c>
      <c r="C65" s="10"/>
      <c r="D65" s="324">
        <v>81.690140845070417</v>
      </c>
      <c r="E65" s="324">
        <v>82.932416953035514</v>
      </c>
      <c r="F65" s="324">
        <v>72.215709261430248</v>
      </c>
      <c r="G65" s="324">
        <v>42.905982905982903</v>
      </c>
      <c r="H65" s="324">
        <v>69.928684627575279</v>
      </c>
      <c r="I65" s="324">
        <v>1.9328870086663656</v>
      </c>
      <c r="J65" s="358"/>
      <c r="K65" s="324">
        <v>79.611650485436897</v>
      </c>
      <c r="L65" s="324">
        <v>83.184789067142006</v>
      </c>
      <c r="M65" s="324">
        <v>75.65789473684211</v>
      </c>
      <c r="N65" s="324">
        <v>49.702026221692492</v>
      </c>
      <c r="O65" s="324">
        <v>73.708920187793424</v>
      </c>
      <c r="P65" s="324">
        <v>1.6736699766746317</v>
      </c>
    </row>
    <row r="66" spans="1:16">
      <c r="A66" s="320"/>
      <c r="B66" s="6" t="s">
        <v>47</v>
      </c>
      <c r="C66" s="10"/>
      <c r="D66" s="324">
        <v>0.93896713615023475</v>
      </c>
      <c r="E66" s="324">
        <v>1.3745704467353952</v>
      </c>
      <c r="F66" s="324">
        <v>1.0550996483001172</v>
      </c>
      <c r="G66" s="324">
        <v>0.17094017094017094</v>
      </c>
      <c r="H66" s="324">
        <v>0.95087163232963545</v>
      </c>
      <c r="I66" s="357" t="s">
        <v>251</v>
      </c>
      <c r="J66" s="358"/>
      <c r="K66" s="324">
        <v>0.32362459546925565</v>
      </c>
      <c r="L66" s="324">
        <v>1.1883541295306002</v>
      </c>
      <c r="M66" s="324">
        <v>1.4802631578947369</v>
      </c>
      <c r="N66" s="324">
        <v>0</v>
      </c>
      <c r="O66" s="324">
        <v>0.96367679762787251</v>
      </c>
      <c r="P66" s="357" t="s">
        <v>251</v>
      </c>
    </row>
    <row r="67" spans="1:16">
      <c r="A67" s="331"/>
      <c r="B67" s="17" t="s">
        <v>45</v>
      </c>
      <c r="C67" s="159"/>
      <c r="D67" s="328">
        <v>87.323943661971825</v>
      </c>
      <c r="E67" s="328">
        <v>90.148911798396341</v>
      </c>
      <c r="F67" s="328">
        <v>80.422039859320051</v>
      </c>
      <c r="G67" s="328">
        <v>49.230769230769234</v>
      </c>
      <c r="H67" s="328">
        <v>77.139461172741676</v>
      </c>
      <c r="I67" s="328">
        <v>1.8311497709049256</v>
      </c>
      <c r="J67" s="358"/>
      <c r="K67" s="328">
        <v>87.702265372168284</v>
      </c>
      <c r="L67" s="328">
        <v>89.304812834224606</v>
      </c>
      <c r="M67" s="328">
        <v>81.08552631578948</v>
      </c>
      <c r="N67" s="328">
        <v>53.992848629320619</v>
      </c>
      <c r="O67" s="328">
        <v>79.392142327650106</v>
      </c>
      <c r="P67" s="328">
        <v>1.6540118756714006</v>
      </c>
    </row>
    <row r="68" spans="1:16">
      <c r="A68" s="331"/>
      <c r="B68" s="15" t="s">
        <v>48</v>
      </c>
      <c r="C68" s="10"/>
      <c r="D68" s="324">
        <v>7.511737089201878</v>
      </c>
      <c r="E68" s="324">
        <v>5.9564719358533793</v>
      </c>
      <c r="F68" s="324">
        <v>6.2133645955451344</v>
      </c>
      <c r="G68" s="324">
        <v>3.5897435897435899</v>
      </c>
      <c r="H68" s="324">
        <v>5.6259904912836767</v>
      </c>
      <c r="I68" s="324">
        <v>2.0925553319919517</v>
      </c>
      <c r="J68" s="358"/>
      <c r="K68" s="324">
        <v>3.5598705501618122</v>
      </c>
      <c r="L68" s="324">
        <v>5.5258467023172901</v>
      </c>
      <c r="M68" s="324">
        <v>7.2368421052631575</v>
      </c>
      <c r="N68" s="324">
        <v>5.8402860548271756</v>
      </c>
      <c r="O68" s="324">
        <v>5.9550284161106992</v>
      </c>
      <c r="P68" s="324">
        <v>2.0328947368421053</v>
      </c>
    </row>
    <row r="69" spans="1:16">
      <c r="A69" s="331"/>
      <c r="B69" s="17" t="s">
        <v>49</v>
      </c>
      <c r="C69" s="159"/>
      <c r="D69" s="328">
        <v>2.816901408450704</v>
      </c>
      <c r="E69" s="328">
        <v>7.2164948453608249</v>
      </c>
      <c r="F69" s="328">
        <v>14.185228604923799</v>
      </c>
      <c r="G69" s="328">
        <v>14.188034188034187</v>
      </c>
      <c r="H69" s="328">
        <v>10.816164817749604</v>
      </c>
      <c r="I69" s="328">
        <v>5.0367521367521366</v>
      </c>
      <c r="J69" s="358"/>
      <c r="K69" s="328">
        <v>4.8543689320388346</v>
      </c>
      <c r="L69" s="328">
        <v>7.7837195484254309</v>
      </c>
      <c r="M69" s="328">
        <v>15.625</v>
      </c>
      <c r="N69" s="328">
        <v>14.541120381406436</v>
      </c>
      <c r="O69" s="328">
        <v>11.317024956758093</v>
      </c>
      <c r="P69" s="328">
        <v>3.2187500000000004</v>
      </c>
    </row>
    <row r="70" spans="1:16" ht="13.5">
      <c r="A70" s="320"/>
      <c r="B70" s="351" t="s">
        <v>282</v>
      </c>
      <c r="C70" s="159"/>
      <c r="D70" s="328">
        <v>3.2863849765258215</v>
      </c>
      <c r="E70" s="328">
        <v>4.5990566037735849</v>
      </c>
      <c r="F70" s="328">
        <v>6.9425901201602134</v>
      </c>
      <c r="G70" s="328">
        <v>8.1447963800904972</v>
      </c>
      <c r="H70" s="328">
        <v>5.9502664298401422</v>
      </c>
      <c r="I70" s="328">
        <v>2.4783451842275372</v>
      </c>
      <c r="J70" s="358"/>
      <c r="K70" s="328">
        <v>4.8859934853420199</v>
      </c>
      <c r="L70" s="328">
        <v>4.8118445404071561</v>
      </c>
      <c r="M70" s="328">
        <v>5.7605760576057605</v>
      </c>
      <c r="N70" s="328">
        <v>9.7178683385579934</v>
      </c>
      <c r="O70" s="328">
        <v>6.5594234430242002</v>
      </c>
      <c r="P70" s="328">
        <v>2.0195723816413471</v>
      </c>
    </row>
    <row r="71" spans="1:16" ht="13.5">
      <c r="A71" s="320"/>
      <c r="B71" s="351" t="s">
        <v>266</v>
      </c>
      <c r="C71" s="159"/>
      <c r="D71" s="328">
        <v>93.427230046948353</v>
      </c>
      <c r="E71" s="328">
        <v>91.75257731958763</v>
      </c>
      <c r="F71" s="328">
        <v>85.580304806565067</v>
      </c>
      <c r="G71" s="328">
        <v>65.641025641025635</v>
      </c>
      <c r="H71" s="328">
        <v>83.755942947702067</v>
      </c>
      <c r="I71" s="328">
        <v>1.423305457746479</v>
      </c>
      <c r="J71" s="358"/>
      <c r="K71" s="328">
        <v>92.556634304207122</v>
      </c>
      <c r="L71" s="328">
        <v>91.38443256090315</v>
      </c>
      <c r="M71" s="328">
        <v>88.075657894736835</v>
      </c>
      <c r="N71" s="328">
        <v>73.778307508939207</v>
      </c>
      <c r="O71" s="328">
        <v>86.829750432419075</v>
      </c>
      <c r="P71" s="328">
        <v>1.2545236862880418</v>
      </c>
    </row>
    <row r="72" spans="1:16" ht="12.75" customHeight="1">
      <c r="A72" s="320"/>
      <c r="B72" s="435" t="s">
        <v>283</v>
      </c>
      <c r="C72" s="435"/>
      <c r="D72" s="435"/>
      <c r="E72" s="435"/>
      <c r="F72" s="435"/>
      <c r="G72" s="435"/>
      <c r="H72" s="435"/>
      <c r="I72" s="435"/>
      <c r="J72" s="435"/>
      <c r="K72" s="435"/>
      <c r="L72" s="435"/>
      <c r="M72" s="435"/>
      <c r="N72" s="435"/>
      <c r="O72" s="435"/>
      <c r="P72" s="435"/>
    </row>
    <row r="73" spans="1:16">
      <c r="A73" s="43"/>
      <c r="B73" s="435"/>
      <c r="C73" s="435"/>
      <c r="D73" s="435"/>
      <c r="E73" s="435"/>
      <c r="F73" s="435"/>
      <c r="G73" s="435"/>
      <c r="H73" s="435"/>
      <c r="I73" s="435"/>
      <c r="J73" s="435"/>
      <c r="K73" s="435"/>
      <c r="L73" s="435"/>
      <c r="M73" s="435"/>
      <c r="N73" s="435"/>
      <c r="O73" s="435"/>
      <c r="P73" s="435"/>
    </row>
    <row r="74" spans="1:16" ht="3" customHeight="1">
      <c r="A74" s="43"/>
      <c r="B74" s="435"/>
      <c r="C74" s="435"/>
      <c r="D74" s="435"/>
      <c r="E74" s="435"/>
      <c r="F74" s="435"/>
      <c r="G74" s="435"/>
      <c r="H74" s="435"/>
      <c r="I74" s="435"/>
      <c r="J74" s="435"/>
      <c r="K74" s="435"/>
      <c r="L74" s="435"/>
      <c r="M74" s="435"/>
      <c r="N74" s="435"/>
      <c r="O74" s="435"/>
      <c r="P74" s="435"/>
    </row>
    <row r="75" spans="1:16">
      <c r="B75" s="395" t="s">
        <v>297</v>
      </c>
      <c r="C75" s="395"/>
      <c r="D75" s="395"/>
      <c r="E75" s="395"/>
      <c r="F75" s="395"/>
      <c r="G75" s="395"/>
      <c r="H75" s="395"/>
      <c r="I75" s="395"/>
      <c r="J75" s="395"/>
      <c r="K75" s="395"/>
      <c r="L75" s="396" t="s">
        <v>298</v>
      </c>
      <c r="M75" s="395"/>
    </row>
    <row r="76" spans="1:16">
      <c r="B76" s="395"/>
      <c r="C76" s="395"/>
      <c r="D76" s="395"/>
      <c r="E76" s="395"/>
      <c r="F76" s="395"/>
      <c r="G76" s="395"/>
      <c r="H76" s="395"/>
      <c r="I76" s="395"/>
      <c r="J76" s="395"/>
      <c r="K76" s="395"/>
      <c r="L76" s="396" t="s">
        <v>299</v>
      </c>
      <c r="M76" s="394"/>
    </row>
  </sheetData>
  <mergeCells count="14">
    <mergeCell ref="B2:M3"/>
    <mergeCell ref="D5:F5"/>
    <mergeCell ref="G5:H5"/>
    <mergeCell ref="J5:L5"/>
    <mergeCell ref="M5:M6"/>
    <mergeCell ref="B72:P74"/>
    <mergeCell ref="C4:F4"/>
    <mergeCell ref="C52:F52"/>
    <mergeCell ref="B32:M33"/>
    <mergeCell ref="B50:P51"/>
    <mergeCell ref="D53:H53"/>
    <mergeCell ref="I53:I54"/>
    <mergeCell ref="K53:O53"/>
    <mergeCell ref="P53:P54"/>
  </mergeCells>
  <hyperlinks>
    <hyperlink ref="B4" location="ÍNDICE!A1" display="Índice"/>
    <hyperlink ref="C4" location="SCACEST!A1" display="Scacest"/>
    <hyperlink ref="B52" location="ÍNDICE!A1" display="Índice"/>
    <hyperlink ref="C52" location="SCACEST!A1" display="Scacest"/>
    <hyperlink ref="C52:F52" location="SCACEST!A1" display="Resultados globales SCACEST"/>
    <hyperlink ref="L34" r:id="rId1"/>
    <hyperlink ref="L75" r:id="rId2"/>
    <hyperlink ref="L35" r:id="rId3"/>
    <hyperlink ref="L76" r:id="rId4"/>
  </hyperlinks>
  <pageMargins left="0.75" right="0.75" top="1" bottom="1" header="0" footer="0"/>
  <pageSetup paperSize="9" orientation="landscape" horizontalDpi="200" verticalDpi="200"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27</vt:i4>
      </vt:variant>
    </vt:vector>
  </HeadingPairs>
  <TitlesOfParts>
    <vt:vector size="63" baseType="lpstr">
      <vt:lpstr>Poblaciones</vt:lpstr>
      <vt:lpstr>ÍNDICE</vt:lpstr>
      <vt:lpstr>ÍNDICE SCACEST</vt:lpstr>
      <vt:lpstr>PCV</vt:lpstr>
      <vt:lpstr>PCVS</vt:lpstr>
      <vt:lpstr>PCVA(2)</vt:lpstr>
      <vt:lpstr>PCVA</vt:lpstr>
      <vt:lpstr>SCACEST</vt:lpstr>
      <vt:lpstr>SCACESTS</vt:lpstr>
      <vt:lpstr>SCACESTSA</vt:lpstr>
      <vt:lpstr>SCASEST</vt:lpstr>
      <vt:lpstr>SCASESTS</vt:lpstr>
      <vt:lpstr>CIC</vt:lpstr>
      <vt:lpstr>CICS</vt:lpstr>
      <vt:lpstr>IP</vt:lpstr>
      <vt:lpstr>IPS</vt:lpstr>
      <vt:lpstr>01</vt:lpstr>
      <vt:lpstr>02</vt:lpstr>
      <vt:lpstr>03</vt:lpstr>
      <vt:lpstr>04</vt:lpstr>
      <vt:lpstr>05</vt:lpstr>
      <vt:lpstr>06</vt:lpstr>
      <vt:lpstr>07</vt:lpstr>
      <vt:lpstr>08</vt:lpstr>
      <vt:lpstr>09</vt:lpstr>
      <vt:lpstr>HVA</vt:lpstr>
      <vt:lpstr>CHC</vt:lpstr>
      <vt:lpstr>HRM</vt:lpstr>
      <vt:lpstr>HCN</vt:lpstr>
      <vt:lpstr>HVC</vt:lpstr>
      <vt:lpstr>HMM</vt:lpstr>
      <vt:lpstr>HRS</vt:lpstr>
      <vt:lpstr>HLA</vt:lpstr>
      <vt:lpstr>HLG</vt:lpstr>
      <vt:lpstr>CON</vt:lpstr>
      <vt:lpstr>Poblacs</vt:lpstr>
      <vt:lpstr>'01'!Área_de_impresión</vt:lpstr>
      <vt:lpstr>'02'!Área_de_impresión</vt:lpstr>
      <vt:lpstr>'03'!Área_de_impresión</vt:lpstr>
      <vt:lpstr>'04'!Área_de_impresión</vt:lpstr>
      <vt:lpstr>'05'!Área_de_impresión</vt:lpstr>
      <vt:lpstr>'06'!Área_de_impresión</vt:lpstr>
      <vt:lpstr>'07'!Área_de_impresión</vt:lpstr>
      <vt:lpstr>'08'!Área_de_impresión</vt:lpstr>
      <vt:lpstr>'09'!Área_de_impresión</vt:lpstr>
      <vt:lpstr>CHC!Área_de_impresión</vt:lpstr>
      <vt:lpstr>CIC!Área_de_impresión</vt:lpstr>
      <vt:lpstr>CICS!Área_de_impresión</vt:lpstr>
      <vt:lpstr>CON!Área_de_impresión</vt:lpstr>
      <vt:lpstr>HCN!Área_de_impresión</vt:lpstr>
      <vt:lpstr>HLA!Área_de_impresión</vt:lpstr>
      <vt:lpstr>HLG!Área_de_impresión</vt:lpstr>
      <vt:lpstr>HMM!Área_de_impresión</vt:lpstr>
      <vt:lpstr>HRM!Área_de_impresión</vt:lpstr>
      <vt:lpstr>HRS!Área_de_impresión</vt:lpstr>
      <vt:lpstr>HVA!Área_de_impresión</vt:lpstr>
      <vt:lpstr>HVC!Área_de_impresión</vt:lpstr>
      <vt:lpstr>'ÍNDICE SCACEST'!Área_de_impresión</vt:lpstr>
      <vt:lpstr>IP!Área_de_impresión</vt:lpstr>
      <vt:lpstr>IPS!Área_de_impresión</vt:lpstr>
      <vt:lpstr>SCACEST!Área_de_impresión</vt:lpstr>
      <vt:lpstr>SCASEST!Área_de_impresión</vt:lpstr>
      <vt:lpstr>SCASESTS!Área_de_impresión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lha79j</dc:creator>
  <cp:lastModifiedBy>KARAMAZOV, VANIA</cp:lastModifiedBy>
  <cp:lastPrinted>2014-01-28T12:53:31Z</cp:lastPrinted>
  <dcterms:created xsi:type="dcterms:W3CDTF">2012-07-26T06:39:21Z</dcterms:created>
  <dcterms:modified xsi:type="dcterms:W3CDTF">2019-11-15T12:26:53Z</dcterms:modified>
</cp:coreProperties>
</file>